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activeX/activeX7.xml" ContentType="application/vnd.ms-office.activeX+xml"/>
  <Override PartName="/xl/activeX/activeX6.xml" ContentType="application/vnd.ms-office.activeX+xml"/>
  <Override PartName="/xl/activeX/activeX5.xml" ContentType="application/vnd.ms-office.activeX+xml"/>
  <Override PartName="/xl/activeX/activeX4.xml" ContentType="application/vnd.ms-office.activeX+xml"/>
  <Override PartName="/xl/activeX/activeX3.xml" ContentType="application/vnd.ms-office.activeX+xml"/>
  <Override PartName="/xl/activeX/activeX2.xml" ContentType="application/vnd.ms-office.activeX+xml"/>
  <Override PartName="/xl/activeX/activeX1.xml" ContentType="application/vnd.ms-office.activeX+xml"/>
  <Override PartName="/xl/activeX/activeX7.bin" ContentType="application/vnd.ms-office.activeX"/>
  <Override PartName="/xl/activeX/activeX6.bin" ContentType="application/vnd.ms-office.activeX"/>
  <Override PartName="/xl/activeX/activeX5.bin" ContentType="application/vnd.ms-office.activeX"/>
  <Override PartName="/xl/activeX/activeX4.bin" ContentType="application/vnd.ms-office.activeX"/>
  <Override PartName="/xl/activeX/activeX3.bin" ContentType="application/vnd.ms-office.activeX"/>
  <Override PartName="/xl/activeX/activeX2.bin" ContentType="application/vnd.ms-office.activeX"/>
  <Override PartName="/xl/activeX/activeX1.bin" ContentType="application/vnd.ms-office.activeX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9"/>
  <workbookPr codeName="Šī_darbgrāmata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23eb9607676ef6cb/"/>
    </mc:Choice>
  </mc:AlternateContent>
  <xr:revisionPtr revIDLastSave="0" documentId="8_{50527168-E12E-416B-9464-2712E6D3D164}" xr6:coauthVersionLast="47" xr6:coauthVersionMax="47" xr10:uidLastSave="{00000000-0000-0000-0000-000000000000}"/>
  <bookViews>
    <workbookView xWindow="-108" yWindow="-108" windowWidth="23256" windowHeight="12456" firstSheet="1" activeTab="1" xr2:uid="{67BE099E-4E95-42FA-A10A-A67339FDCFB0}"/>
  </bookViews>
  <sheets>
    <sheet name="Export Table" sheetId="1" r:id="rId1"/>
    <sheet name="-=TABULA=-" sheetId="2" r:id="rId2"/>
  </sheets>
  <definedNames>
    <definedName name="_xlnm.Print_Area" localSheetId="1">'-=TABULA=-'!$A$1:$AE$78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E6" i="2" l="1"/>
  <c r="AE7" i="2"/>
  <c r="AE8" i="2"/>
  <c r="AE9" i="2"/>
  <c r="AE10" i="2"/>
  <c r="AE11" i="2"/>
  <c r="AE12" i="2"/>
  <c r="AE13" i="2"/>
  <c r="AE14" i="2"/>
  <c r="AE15" i="2"/>
  <c r="AE16" i="2"/>
  <c r="AE17" i="2"/>
  <c r="AE18" i="2"/>
  <c r="AE19" i="2"/>
  <c r="AE20" i="2"/>
  <c r="AE21" i="2"/>
  <c r="AE22" i="2"/>
  <c r="AE23" i="2"/>
  <c r="AE24" i="2"/>
  <c r="AE25" i="2"/>
  <c r="AE26" i="2"/>
  <c r="AE27" i="2"/>
  <c r="AE28" i="2"/>
  <c r="AE29" i="2"/>
  <c r="AE30" i="2"/>
  <c r="AE31" i="2"/>
  <c r="AE32" i="2"/>
  <c r="AE33" i="2"/>
  <c r="AE34" i="2"/>
  <c r="AE35" i="2"/>
  <c r="AE36" i="2"/>
  <c r="AE37" i="2"/>
  <c r="AE38" i="2"/>
  <c r="AE39" i="2"/>
  <c r="AE40" i="2"/>
  <c r="AE41" i="2"/>
  <c r="AE42" i="2"/>
  <c r="AE43" i="2"/>
  <c r="AE44" i="2"/>
  <c r="AE45" i="2"/>
  <c r="AE46" i="2"/>
  <c r="AE47" i="2"/>
  <c r="AE48" i="2"/>
  <c r="AE49" i="2"/>
  <c r="AE50" i="2"/>
  <c r="AE51" i="2"/>
  <c r="AE52" i="2"/>
  <c r="AE53" i="2"/>
  <c r="AE54" i="2"/>
  <c r="AE5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AI1" i="2"/>
  <c r="AM1" i="2" s="1"/>
  <c r="AP1" i="2"/>
  <c r="AO5" i="2"/>
  <c r="AP5" i="2"/>
  <c r="AQ5" i="2"/>
  <c r="AR5" i="2"/>
  <c r="AS5" i="2"/>
  <c r="AU5" i="2"/>
  <c r="AT5" i="2"/>
  <c r="AO7" i="2"/>
  <c r="AP7" i="2"/>
  <c r="AQ7" i="2"/>
  <c r="AR7" i="2"/>
  <c r="AS7" i="2"/>
  <c r="AU7" i="2"/>
  <c r="AT7" i="2"/>
  <c r="AO8" i="2"/>
  <c r="AP8" i="2"/>
  <c r="AQ8" i="2"/>
  <c r="AR8" i="2"/>
  <c r="AS8" i="2"/>
  <c r="AU8" i="2"/>
  <c r="AT8" i="2"/>
  <c r="AO9" i="2"/>
  <c r="AP9" i="2"/>
  <c r="AQ9" i="2"/>
  <c r="AR9" i="2"/>
  <c r="AS9" i="2"/>
  <c r="AU9" i="2"/>
  <c r="AT9" i="2"/>
  <c r="AO10" i="2"/>
  <c r="AP10" i="2"/>
  <c r="AQ10" i="2"/>
  <c r="AR10" i="2"/>
  <c r="AS10" i="2"/>
  <c r="AU10" i="2"/>
  <c r="AT10" i="2"/>
  <c r="AO11" i="2"/>
  <c r="AP11" i="2"/>
  <c r="AQ11" i="2"/>
  <c r="AR11" i="2"/>
  <c r="AS11" i="2"/>
  <c r="AU11" i="2"/>
  <c r="AT11" i="2"/>
  <c r="AO12" i="2"/>
  <c r="AP12" i="2"/>
  <c r="AQ12" i="2"/>
  <c r="AR12" i="2"/>
  <c r="AS12" i="2"/>
  <c r="AU12" i="2"/>
  <c r="AT12" i="2"/>
  <c r="AO13" i="2"/>
  <c r="AP13" i="2"/>
  <c r="AQ13" i="2"/>
  <c r="AR13" i="2"/>
  <c r="AS13" i="2"/>
  <c r="AU13" i="2"/>
  <c r="AT13" i="2"/>
  <c r="AO14" i="2"/>
  <c r="AP14" i="2"/>
  <c r="AQ14" i="2"/>
  <c r="AR14" i="2"/>
  <c r="AS14" i="2"/>
  <c r="AU14" i="2"/>
  <c r="AT14" i="2"/>
  <c r="AO15" i="2"/>
  <c r="AP15" i="2"/>
  <c r="AQ15" i="2"/>
  <c r="AR15" i="2"/>
  <c r="AS15" i="2"/>
  <c r="AU15" i="2"/>
  <c r="AT15" i="2"/>
  <c r="AO16" i="2"/>
  <c r="AP16" i="2"/>
  <c r="AQ16" i="2"/>
  <c r="AR16" i="2"/>
  <c r="AS16" i="2"/>
  <c r="AU16" i="2"/>
  <c r="AT16" i="2"/>
  <c r="AO17" i="2"/>
  <c r="AP17" i="2"/>
  <c r="AQ17" i="2"/>
  <c r="AR17" i="2"/>
  <c r="AS17" i="2"/>
  <c r="AU17" i="2"/>
  <c r="AT17" i="2"/>
  <c r="AO18" i="2"/>
  <c r="AP18" i="2"/>
  <c r="AQ18" i="2"/>
  <c r="AR18" i="2"/>
  <c r="AS18" i="2"/>
  <c r="AU18" i="2"/>
  <c r="AT18" i="2"/>
  <c r="AO19" i="2"/>
  <c r="AP19" i="2"/>
  <c r="AQ19" i="2"/>
  <c r="AR19" i="2"/>
  <c r="AS19" i="2"/>
  <c r="AU19" i="2"/>
  <c r="AT19" i="2"/>
  <c r="AO20" i="2"/>
  <c r="AP20" i="2"/>
  <c r="AQ20" i="2"/>
  <c r="AR20" i="2"/>
  <c r="AS20" i="2"/>
  <c r="AU20" i="2"/>
  <c r="AT20" i="2"/>
  <c r="AO21" i="2"/>
  <c r="AP21" i="2"/>
  <c r="AQ21" i="2"/>
  <c r="AR21" i="2"/>
  <c r="AS21" i="2"/>
  <c r="AU21" i="2"/>
  <c r="AT21" i="2"/>
  <c r="AO22" i="2"/>
  <c r="AP22" i="2"/>
  <c r="AQ22" i="2"/>
  <c r="AR22" i="2"/>
  <c r="AS22" i="2"/>
  <c r="AU22" i="2"/>
  <c r="AT22" i="2"/>
  <c r="AO23" i="2"/>
  <c r="AP23" i="2"/>
  <c r="AQ23" i="2"/>
  <c r="AR23" i="2"/>
  <c r="AS23" i="2"/>
  <c r="AU23" i="2"/>
  <c r="AT23" i="2"/>
  <c r="AO24" i="2"/>
  <c r="AP24" i="2"/>
  <c r="AQ24" i="2"/>
  <c r="AR24" i="2"/>
  <c r="AS24" i="2"/>
  <c r="AU24" i="2"/>
  <c r="AT24" i="2"/>
  <c r="AO25" i="2"/>
  <c r="AP25" i="2"/>
  <c r="AQ25" i="2"/>
  <c r="AR25" i="2"/>
  <c r="AS25" i="2"/>
  <c r="AU25" i="2"/>
  <c r="AT25" i="2"/>
  <c r="AO26" i="2"/>
  <c r="AP26" i="2"/>
  <c r="AQ26" i="2"/>
  <c r="AR26" i="2"/>
  <c r="AS26" i="2"/>
  <c r="AU26" i="2"/>
  <c r="AT26" i="2"/>
  <c r="AO27" i="2"/>
  <c r="AP27" i="2"/>
  <c r="AQ27" i="2"/>
  <c r="AR27" i="2"/>
  <c r="AS27" i="2"/>
  <c r="AU27" i="2"/>
  <c r="AT27" i="2"/>
  <c r="AO28" i="2"/>
  <c r="AP28" i="2"/>
  <c r="AQ28" i="2"/>
  <c r="AR28" i="2"/>
  <c r="AS28" i="2"/>
  <c r="AU28" i="2"/>
  <c r="AT28" i="2"/>
  <c r="AO29" i="2"/>
  <c r="AP29" i="2"/>
  <c r="AQ29" i="2"/>
  <c r="AR29" i="2"/>
  <c r="AS29" i="2"/>
  <c r="AU29" i="2"/>
  <c r="AT29" i="2"/>
  <c r="AO30" i="2"/>
  <c r="AP30" i="2"/>
  <c r="AQ30" i="2"/>
  <c r="AR30" i="2"/>
  <c r="AS30" i="2"/>
  <c r="AU30" i="2"/>
  <c r="AT30" i="2"/>
  <c r="AO31" i="2"/>
  <c r="AP31" i="2"/>
  <c r="AQ31" i="2"/>
  <c r="AR31" i="2"/>
  <c r="AS31" i="2"/>
  <c r="AU31" i="2"/>
  <c r="AT31" i="2"/>
  <c r="AO32" i="2"/>
  <c r="AP32" i="2"/>
  <c r="AQ32" i="2"/>
  <c r="AR32" i="2"/>
  <c r="AS32" i="2"/>
  <c r="AU32" i="2"/>
  <c r="AT32" i="2"/>
  <c r="AO33" i="2"/>
  <c r="AP33" i="2"/>
  <c r="AQ33" i="2"/>
  <c r="AR33" i="2"/>
  <c r="AS33" i="2"/>
  <c r="AU33" i="2"/>
  <c r="AT33" i="2"/>
  <c r="AO34" i="2"/>
  <c r="AP34" i="2"/>
  <c r="AQ34" i="2"/>
  <c r="AR34" i="2"/>
  <c r="AS34" i="2"/>
  <c r="AU34" i="2"/>
  <c r="AT34" i="2"/>
  <c r="AO35" i="2"/>
  <c r="AP35" i="2"/>
  <c r="AQ35" i="2"/>
  <c r="AR35" i="2"/>
  <c r="AS35" i="2"/>
  <c r="AU35" i="2"/>
  <c r="AT35" i="2"/>
  <c r="AO36" i="2"/>
  <c r="AP36" i="2"/>
  <c r="AQ36" i="2"/>
  <c r="AR36" i="2"/>
  <c r="AS36" i="2"/>
  <c r="AU36" i="2"/>
  <c r="AT36" i="2"/>
  <c r="AO37" i="2"/>
  <c r="AP37" i="2"/>
  <c r="AQ37" i="2"/>
  <c r="AR37" i="2"/>
  <c r="AS37" i="2"/>
  <c r="AU37" i="2"/>
  <c r="AT37" i="2"/>
  <c r="AO38" i="2"/>
  <c r="AP38" i="2"/>
  <c r="AQ38" i="2"/>
  <c r="AR38" i="2"/>
  <c r="AS38" i="2"/>
  <c r="AU38" i="2"/>
  <c r="AT38" i="2"/>
  <c r="AO39" i="2"/>
  <c r="AP39" i="2"/>
  <c r="AQ39" i="2"/>
  <c r="AR39" i="2"/>
  <c r="AS39" i="2"/>
  <c r="AU39" i="2"/>
  <c r="AT39" i="2"/>
  <c r="AO40" i="2"/>
  <c r="AP40" i="2"/>
  <c r="AQ40" i="2"/>
  <c r="AR40" i="2"/>
  <c r="AS40" i="2"/>
  <c r="AU40" i="2"/>
  <c r="AT40" i="2"/>
  <c r="AO41" i="2"/>
  <c r="AP41" i="2"/>
  <c r="AQ41" i="2"/>
  <c r="AR41" i="2"/>
  <c r="AS41" i="2"/>
  <c r="AU41" i="2"/>
  <c r="AT41" i="2"/>
  <c r="AO42" i="2"/>
  <c r="AP42" i="2"/>
  <c r="AQ42" i="2"/>
  <c r="AR42" i="2"/>
  <c r="AS42" i="2"/>
  <c r="AU42" i="2"/>
  <c r="AT42" i="2"/>
  <c r="AO43" i="2"/>
  <c r="AP43" i="2"/>
  <c r="AQ43" i="2"/>
  <c r="AR43" i="2"/>
  <c r="AS43" i="2"/>
  <c r="AU43" i="2"/>
  <c r="AT43" i="2"/>
  <c r="AO44" i="2"/>
  <c r="AP44" i="2"/>
  <c r="AQ44" i="2"/>
  <c r="AR44" i="2"/>
  <c r="AS44" i="2"/>
  <c r="AU44" i="2"/>
  <c r="AT44" i="2"/>
  <c r="AO45" i="2"/>
  <c r="AP45" i="2"/>
  <c r="AQ45" i="2"/>
  <c r="AR45" i="2"/>
  <c r="AS45" i="2"/>
  <c r="AU45" i="2"/>
  <c r="AT45" i="2"/>
  <c r="AO46" i="2"/>
  <c r="AP46" i="2"/>
  <c r="AQ46" i="2"/>
  <c r="AR46" i="2"/>
  <c r="AS46" i="2"/>
  <c r="AU46" i="2"/>
  <c r="AT46" i="2"/>
  <c r="AO47" i="2"/>
  <c r="AP47" i="2"/>
  <c r="AQ47" i="2"/>
  <c r="AR47" i="2"/>
  <c r="AS47" i="2"/>
  <c r="AU47" i="2"/>
  <c r="AT47" i="2"/>
  <c r="AO48" i="2"/>
  <c r="AP48" i="2"/>
  <c r="AQ48" i="2"/>
  <c r="AR48" i="2"/>
  <c r="AS48" i="2"/>
  <c r="AU48" i="2"/>
  <c r="AT48" i="2"/>
  <c r="AO49" i="2"/>
  <c r="AP49" i="2"/>
  <c r="AQ49" i="2"/>
  <c r="AR49" i="2"/>
  <c r="AS49" i="2"/>
  <c r="AU49" i="2"/>
  <c r="AT49" i="2"/>
  <c r="AO50" i="2"/>
  <c r="AP50" i="2"/>
  <c r="AQ50" i="2"/>
  <c r="AR50" i="2"/>
  <c r="AS50" i="2"/>
  <c r="AU50" i="2"/>
  <c r="AT50" i="2"/>
  <c r="AO51" i="2"/>
  <c r="AP51" i="2"/>
  <c r="AQ51" i="2"/>
  <c r="AR51" i="2"/>
  <c r="AS51" i="2"/>
  <c r="AU51" i="2"/>
  <c r="AT51" i="2"/>
  <c r="AO52" i="2"/>
  <c r="AP52" i="2"/>
  <c r="AQ52" i="2"/>
  <c r="AR52" i="2"/>
  <c r="AS52" i="2"/>
  <c r="AU52" i="2"/>
  <c r="AT52" i="2"/>
  <c r="AO53" i="2"/>
  <c r="AP53" i="2"/>
  <c r="AQ53" i="2"/>
  <c r="AR53" i="2"/>
  <c r="AS53" i="2"/>
  <c r="AU53" i="2"/>
  <c r="AT53" i="2"/>
  <c r="AO54" i="2"/>
  <c r="AP54" i="2"/>
  <c r="AQ54" i="2"/>
  <c r="AR54" i="2"/>
  <c r="AS54" i="2"/>
  <c r="AU54" i="2"/>
  <c r="AT54" i="2"/>
  <c r="AO6" i="2"/>
  <c r="AP6" i="2"/>
  <c r="AQ6" i="2"/>
  <c r="AR6" i="2"/>
  <c r="AS6" i="2"/>
  <c r="AU6" i="2"/>
  <c r="AT6" i="2"/>
  <c r="AM7" i="2"/>
  <c r="AM8" i="2"/>
  <c r="AM9" i="2"/>
  <c r="AM10" i="2"/>
  <c r="AM11" i="2"/>
  <c r="AM12" i="2"/>
  <c r="AM13" i="2"/>
  <c r="AM14" i="2"/>
  <c r="AM15" i="2"/>
  <c r="AM16" i="2"/>
  <c r="AM17" i="2"/>
  <c r="AM18" i="2"/>
  <c r="AM19" i="2"/>
  <c r="AM20" i="2"/>
  <c r="AM21" i="2"/>
  <c r="AM22" i="2"/>
  <c r="AM23" i="2"/>
  <c r="AM24" i="2"/>
  <c r="AM25" i="2"/>
  <c r="AM26" i="2"/>
  <c r="AM27" i="2"/>
  <c r="AM28" i="2"/>
  <c r="AM29" i="2"/>
  <c r="AM30" i="2"/>
  <c r="AM31" i="2"/>
  <c r="AM32" i="2"/>
  <c r="AM33" i="2"/>
  <c r="AM34" i="2"/>
  <c r="AM35" i="2"/>
  <c r="AM36" i="2"/>
  <c r="AM37" i="2"/>
  <c r="AM38" i="2"/>
  <c r="AM39" i="2"/>
  <c r="AM40" i="2"/>
  <c r="AM41" i="2"/>
  <c r="AM42" i="2"/>
  <c r="AM43" i="2"/>
  <c r="AM44" i="2"/>
  <c r="AM45" i="2"/>
  <c r="AM46" i="2"/>
  <c r="AM47" i="2"/>
  <c r="AM48" i="2"/>
  <c r="AM49" i="2"/>
  <c r="AM50" i="2"/>
  <c r="AM51" i="2"/>
  <c r="AM52" i="2"/>
  <c r="AM53" i="2"/>
  <c r="AM54" i="2"/>
  <c r="AM6" i="2"/>
  <c r="AL7" i="2"/>
  <c r="AL8" i="2"/>
  <c r="AL9" i="2"/>
  <c r="AL10" i="2"/>
  <c r="AL11" i="2"/>
  <c r="AL12" i="2"/>
  <c r="AL13" i="2"/>
  <c r="AL14" i="2"/>
  <c r="AL15" i="2"/>
  <c r="AL16" i="2"/>
  <c r="AL17" i="2"/>
  <c r="AL18" i="2"/>
  <c r="AL19" i="2"/>
  <c r="AL20" i="2"/>
  <c r="AL21" i="2"/>
  <c r="AL22" i="2"/>
  <c r="AL23" i="2"/>
  <c r="AL24" i="2"/>
  <c r="AL25" i="2"/>
  <c r="AL26" i="2"/>
  <c r="AL27" i="2"/>
  <c r="AL28" i="2"/>
  <c r="AL29" i="2"/>
  <c r="AL30" i="2"/>
  <c r="AL31" i="2"/>
  <c r="AL32" i="2"/>
  <c r="AL33" i="2"/>
  <c r="AL34" i="2"/>
  <c r="AL35" i="2"/>
  <c r="AL36" i="2"/>
  <c r="AL37" i="2"/>
  <c r="AL38" i="2"/>
  <c r="AL39" i="2"/>
  <c r="AL40" i="2"/>
  <c r="AL41" i="2"/>
  <c r="AL42" i="2"/>
  <c r="AL43" i="2"/>
  <c r="AL44" i="2"/>
  <c r="AL45" i="2"/>
  <c r="AL46" i="2"/>
  <c r="AL47" i="2"/>
  <c r="AL48" i="2"/>
  <c r="AL49" i="2"/>
  <c r="AL50" i="2"/>
  <c r="AL51" i="2"/>
  <c r="AL52" i="2"/>
  <c r="AL53" i="2"/>
  <c r="AL54" i="2"/>
  <c r="AL6" i="2"/>
  <c r="M6" i="2" s="1"/>
  <c r="I6" i="2" s="1"/>
  <c r="F6" i="2" s="1"/>
  <c r="E6" i="2" s="1"/>
  <c r="AK7" i="2"/>
  <c r="AK8" i="2"/>
  <c r="AK9" i="2"/>
  <c r="AK10" i="2"/>
  <c r="AK11" i="2"/>
  <c r="AK12" i="2"/>
  <c r="AK13" i="2"/>
  <c r="AK14" i="2"/>
  <c r="AK15" i="2"/>
  <c r="AK16" i="2"/>
  <c r="AK17" i="2"/>
  <c r="AK18" i="2"/>
  <c r="AK19" i="2"/>
  <c r="AK20" i="2"/>
  <c r="AK21" i="2"/>
  <c r="AK22" i="2"/>
  <c r="AK23" i="2"/>
  <c r="AK24" i="2"/>
  <c r="AK25" i="2"/>
  <c r="AK26" i="2"/>
  <c r="AK27" i="2"/>
  <c r="AK28" i="2"/>
  <c r="AK29" i="2"/>
  <c r="AK30" i="2"/>
  <c r="AK31" i="2"/>
  <c r="AK32" i="2"/>
  <c r="AK33" i="2"/>
  <c r="AK34" i="2"/>
  <c r="AK35" i="2"/>
  <c r="AK36" i="2"/>
  <c r="AK37" i="2"/>
  <c r="AK38" i="2"/>
  <c r="AK39" i="2"/>
  <c r="AK40" i="2"/>
  <c r="AK41" i="2"/>
  <c r="AK42" i="2"/>
  <c r="AK43" i="2"/>
  <c r="AK44" i="2"/>
  <c r="AK45" i="2"/>
  <c r="AK46" i="2"/>
  <c r="AK47" i="2"/>
  <c r="AK48" i="2"/>
  <c r="AK49" i="2"/>
  <c r="AK50" i="2"/>
  <c r="AK51" i="2"/>
  <c r="AK52" i="2"/>
  <c r="AK53" i="2"/>
  <c r="AK54" i="2"/>
  <c r="AK6" i="2"/>
  <c r="AJ7" i="2"/>
  <c r="AJ8" i="2"/>
  <c r="AJ9" i="2"/>
  <c r="AJ10" i="2"/>
  <c r="AJ11" i="2"/>
  <c r="AJ12" i="2"/>
  <c r="AJ13" i="2"/>
  <c r="AJ14" i="2"/>
  <c r="AJ15" i="2"/>
  <c r="AJ16" i="2"/>
  <c r="AJ17" i="2"/>
  <c r="AJ18" i="2"/>
  <c r="AJ19" i="2"/>
  <c r="AJ20" i="2"/>
  <c r="AJ21" i="2"/>
  <c r="AJ22" i="2"/>
  <c r="AJ23" i="2"/>
  <c r="AJ24" i="2"/>
  <c r="AJ25" i="2"/>
  <c r="AJ26" i="2"/>
  <c r="AJ27" i="2"/>
  <c r="AJ28" i="2"/>
  <c r="AJ29" i="2"/>
  <c r="AJ30" i="2"/>
  <c r="AJ31" i="2"/>
  <c r="AJ32" i="2"/>
  <c r="AJ33" i="2"/>
  <c r="AJ34" i="2"/>
  <c r="AJ35" i="2"/>
  <c r="AJ36" i="2"/>
  <c r="AJ37" i="2"/>
  <c r="AJ38" i="2"/>
  <c r="AJ39" i="2"/>
  <c r="AJ40" i="2"/>
  <c r="AJ41" i="2"/>
  <c r="AJ42" i="2"/>
  <c r="AJ43" i="2"/>
  <c r="AJ44" i="2"/>
  <c r="AJ45" i="2"/>
  <c r="AJ46" i="2"/>
  <c r="AJ47" i="2"/>
  <c r="AJ48" i="2"/>
  <c r="AJ49" i="2"/>
  <c r="AJ50" i="2"/>
  <c r="AJ51" i="2"/>
  <c r="AJ52" i="2"/>
  <c r="AJ53" i="2"/>
  <c r="AJ54" i="2"/>
  <c r="AJ6" i="2"/>
  <c r="AI7" i="2"/>
  <c r="AI8" i="2"/>
  <c r="AI9" i="2"/>
  <c r="AI10" i="2"/>
  <c r="AI11" i="2"/>
  <c r="AI12" i="2"/>
  <c r="AI13" i="2"/>
  <c r="AI14" i="2"/>
  <c r="AI15" i="2"/>
  <c r="AI16" i="2"/>
  <c r="AI17" i="2"/>
  <c r="AI18" i="2"/>
  <c r="AI19" i="2"/>
  <c r="AI20" i="2"/>
  <c r="AI21" i="2"/>
  <c r="AI22" i="2"/>
  <c r="AI23" i="2"/>
  <c r="AI24" i="2"/>
  <c r="AI25" i="2"/>
  <c r="AI26" i="2"/>
  <c r="AI27" i="2"/>
  <c r="AI28" i="2"/>
  <c r="AI29" i="2"/>
  <c r="AI30" i="2"/>
  <c r="AI31" i="2"/>
  <c r="AI32" i="2"/>
  <c r="AI33" i="2"/>
  <c r="AI34" i="2"/>
  <c r="AI35" i="2"/>
  <c r="AI36" i="2"/>
  <c r="AI37" i="2"/>
  <c r="AI38" i="2"/>
  <c r="AI39" i="2"/>
  <c r="AI40" i="2"/>
  <c r="AI41" i="2"/>
  <c r="AI42" i="2"/>
  <c r="AI43" i="2"/>
  <c r="AI44" i="2"/>
  <c r="AI45" i="2"/>
  <c r="AI46" i="2"/>
  <c r="AI47" i="2"/>
  <c r="AI48" i="2"/>
  <c r="AI49" i="2"/>
  <c r="AI50" i="2"/>
  <c r="AI51" i="2"/>
  <c r="AI52" i="2"/>
  <c r="AI53" i="2"/>
  <c r="AI54" i="2"/>
  <c r="AI6" i="2"/>
  <c r="AH7" i="2"/>
  <c r="AH8" i="2"/>
  <c r="AH9" i="2"/>
  <c r="AH10" i="2"/>
  <c r="AH11" i="2"/>
  <c r="AH12" i="2"/>
  <c r="AH13" i="2"/>
  <c r="AH14" i="2"/>
  <c r="AH15" i="2"/>
  <c r="AH16" i="2"/>
  <c r="AH17" i="2"/>
  <c r="AH18" i="2"/>
  <c r="AH19" i="2"/>
  <c r="AH20" i="2"/>
  <c r="AH21" i="2"/>
  <c r="AH22" i="2"/>
  <c r="AH23" i="2"/>
  <c r="AH24" i="2"/>
  <c r="AH25" i="2"/>
  <c r="AH26" i="2"/>
  <c r="AH27" i="2"/>
  <c r="AH28" i="2"/>
  <c r="AH29" i="2"/>
  <c r="AH30" i="2"/>
  <c r="AH31" i="2"/>
  <c r="AH32" i="2"/>
  <c r="AH33" i="2"/>
  <c r="AH34" i="2"/>
  <c r="AH35" i="2"/>
  <c r="AH36" i="2"/>
  <c r="AH37" i="2"/>
  <c r="AH38" i="2"/>
  <c r="AH39" i="2"/>
  <c r="AH40" i="2"/>
  <c r="AH41" i="2"/>
  <c r="AH42" i="2"/>
  <c r="AH43" i="2"/>
  <c r="AH44" i="2"/>
  <c r="AH45" i="2"/>
  <c r="AH46" i="2"/>
  <c r="AH47" i="2"/>
  <c r="AH48" i="2"/>
  <c r="AH49" i="2"/>
  <c r="AH50" i="2"/>
  <c r="AH51" i="2"/>
  <c r="AH52" i="2"/>
  <c r="AH53" i="2"/>
  <c r="AH54" i="2"/>
  <c r="AH6" i="2"/>
  <c r="AG7" i="2"/>
  <c r="AG8" i="2"/>
  <c r="AG9" i="2"/>
  <c r="M9" i="2" s="1"/>
  <c r="I9" i="2" s="1"/>
  <c r="F9" i="2" s="1"/>
  <c r="E9" i="2" s="1"/>
  <c r="AG10" i="2"/>
  <c r="AG11" i="2"/>
  <c r="M11" i="2" s="1"/>
  <c r="I11" i="2" s="1"/>
  <c r="F11" i="2" s="1"/>
  <c r="E11" i="2" s="1"/>
  <c r="AG12" i="2"/>
  <c r="AG13" i="2"/>
  <c r="M13" i="2" s="1"/>
  <c r="I13" i="2" s="1"/>
  <c r="F13" i="2" s="1"/>
  <c r="E13" i="2" s="1"/>
  <c r="AG14" i="2"/>
  <c r="AG15" i="2"/>
  <c r="AG16" i="2"/>
  <c r="AG17" i="2"/>
  <c r="AG18" i="2"/>
  <c r="AG19" i="2"/>
  <c r="AG20" i="2"/>
  <c r="AG21" i="2"/>
  <c r="AG22" i="2"/>
  <c r="AG23" i="2"/>
  <c r="AG24" i="2"/>
  <c r="AG25" i="2"/>
  <c r="AG26" i="2"/>
  <c r="AG27" i="2"/>
  <c r="AG28" i="2"/>
  <c r="AG29" i="2"/>
  <c r="AG30" i="2"/>
  <c r="AG31" i="2"/>
  <c r="AG32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6" i="2"/>
  <c r="M15" i="2"/>
  <c r="I15" i="2" s="1"/>
  <c r="M16" i="2"/>
  <c r="I16" i="2" s="1"/>
  <c r="M17" i="2"/>
  <c r="I17" i="2" s="1"/>
  <c r="M18" i="2"/>
  <c r="I18" i="2" s="1"/>
  <c r="M19" i="2"/>
  <c r="I19" i="2" s="1"/>
  <c r="M20" i="2"/>
  <c r="I20" i="2" s="1"/>
  <c r="M21" i="2"/>
  <c r="I21" i="2" s="1"/>
  <c r="M22" i="2"/>
  <c r="I22" i="2" s="1"/>
  <c r="M23" i="2"/>
  <c r="I23" i="2" s="1"/>
  <c r="M24" i="2"/>
  <c r="I24" i="2" s="1"/>
  <c r="M25" i="2"/>
  <c r="I25" i="2" s="1"/>
  <c r="M26" i="2"/>
  <c r="I26" i="2" s="1"/>
  <c r="M27" i="2"/>
  <c r="I27" i="2" s="1"/>
  <c r="M28" i="2"/>
  <c r="I28" i="2" s="1"/>
  <c r="M29" i="2"/>
  <c r="I29" i="2" s="1"/>
  <c r="M30" i="2"/>
  <c r="I30" i="2" s="1"/>
  <c r="M31" i="2"/>
  <c r="I31" i="2" s="1"/>
  <c r="M32" i="2"/>
  <c r="I32" i="2" s="1"/>
  <c r="M33" i="2"/>
  <c r="I33" i="2" s="1"/>
  <c r="M34" i="2"/>
  <c r="I34" i="2" s="1"/>
  <c r="M35" i="2"/>
  <c r="I35" i="2" s="1"/>
  <c r="M36" i="2"/>
  <c r="I36" i="2" s="1"/>
  <c r="M37" i="2"/>
  <c r="I37" i="2" s="1"/>
  <c r="M38" i="2"/>
  <c r="I38" i="2" s="1"/>
  <c r="M39" i="2"/>
  <c r="I39" i="2" s="1"/>
  <c r="M40" i="2"/>
  <c r="I40" i="2" s="1"/>
  <c r="M41" i="2"/>
  <c r="I41" i="2" s="1"/>
  <c r="M42" i="2"/>
  <c r="I42" i="2" s="1"/>
  <c r="M43" i="2"/>
  <c r="I43" i="2" s="1"/>
  <c r="M44" i="2"/>
  <c r="I44" i="2" s="1"/>
  <c r="M45" i="2"/>
  <c r="I45" i="2" s="1"/>
  <c r="M46" i="2"/>
  <c r="I46" i="2" s="1"/>
  <c r="M47" i="2"/>
  <c r="I47" i="2" s="1"/>
  <c r="M48" i="2"/>
  <c r="I48" i="2" s="1"/>
  <c r="M49" i="2"/>
  <c r="I49" i="2" s="1"/>
  <c r="M50" i="2"/>
  <c r="I50" i="2" s="1"/>
  <c r="M51" i="2"/>
  <c r="I51" i="2" s="1"/>
  <c r="M52" i="2"/>
  <c r="I52" i="2" s="1"/>
  <c r="M53" i="2"/>
  <c r="I53" i="2" s="1"/>
  <c r="M54" i="2"/>
  <c r="I54" i="2" s="1"/>
  <c r="A57" i="2"/>
  <c r="H3" i="2" s="1"/>
  <c r="A5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6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AG5" i="2"/>
  <c r="AM5" i="2"/>
  <c r="AL5" i="2"/>
  <c r="AK5" i="2"/>
  <c r="AJ5" i="2"/>
  <c r="AI5" i="2"/>
  <c r="AH5" i="2"/>
  <c r="H5" i="2"/>
  <c r="C9" i="1"/>
  <c r="B9" i="1" s="1"/>
  <c r="M8" i="2" l="1"/>
  <c r="I8" i="2" s="1"/>
  <c r="F8" i="2" s="1"/>
  <c r="E8" i="2" s="1"/>
  <c r="M7" i="2"/>
  <c r="I7" i="2" s="1"/>
  <c r="F7" i="2" s="1"/>
  <c r="E7" i="2" s="1"/>
  <c r="AX7" i="2"/>
  <c r="M14" i="2"/>
  <c r="I14" i="2" s="1"/>
  <c r="F14" i="2" s="1"/>
  <c r="E14" i="2" s="1"/>
  <c r="M5" i="2"/>
  <c r="I5" i="2" s="1"/>
  <c r="F5" i="2" s="1"/>
  <c r="E5" i="2" s="1"/>
  <c r="M12" i="2"/>
  <c r="I12" i="2" s="1"/>
  <c r="F12" i="2" s="1"/>
  <c r="E12" i="2" s="1"/>
  <c r="M10" i="2"/>
  <c r="I10" i="2" s="1"/>
  <c r="F10" i="2" s="1"/>
  <c r="E10" i="2" s="1"/>
  <c r="AW49" i="2"/>
  <c r="AW26" i="2"/>
  <c r="AW25" i="2"/>
  <c r="AW50" i="2"/>
  <c r="AX54" i="2"/>
  <c r="AX53" i="2"/>
  <c r="AX30" i="2"/>
  <c r="AX29" i="2"/>
  <c r="AW48" i="2"/>
  <c r="AW24" i="2"/>
  <c r="AX52" i="2"/>
  <c r="AX28" i="2"/>
  <c r="AW47" i="2"/>
  <c r="AW23" i="2"/>
  <c r="AX51" i="2"/>
  <c r="AX27" i="2"/>
  <c r="AW46" i="2"/>
  <c r="AY46" i="2" s="1"/>
  <c r="O46" i="2" s="1"/>
  <c r="AW22" i="2"/>
  <c r="AY22" i="2" s="1"/>
  <c r="O22" i="2" s="1"/>
  <c r="AX50" i="2"/>
  <c r="AX26" i="2"/>
  <c r="AX23" i="2"/>
  <c r="AX47" i="2"/>
  <c r="AW38" i="2"/>
  <c r="AW14" i="2"/>
  <c r="AX42" i="2"/>
  <c r="AX18" i="2"/>
  <c r="AW37" i="2"/>
  <c r="AW13" i="2"/>
  <c r="AX41" i="2"/>
  <c r="AX17" i="2"/>
  <c r="AW43" i="2"/>
  <c r="AW55" i="2"/>
  <c r="AW36" i="2"/>
  <c r="AW12" i="2"/>
  <c r="AX40" i="2"/>
  <c r="AX16" i="2"/>
  <c r="AW35" i="2"/>
  <c r="AW11" i="2"/>
  <c r="AX39" i="2"/>
  <c r="AX15" i="2"/>
  <c r="AW19" i="2"/>
  <c r="AW34" i="2"/>
  <c r="AY34" i="2" s="1"/>
  <c r="O34" i="2" s="1"/>
  <c r="AW10" i="2"/>
  <c r="AX38" i="2"/>
  <c r="AX14" i="2"/>
  <c r="AW56" i="2"/>
  <c r="AW6" i="2"/>
  <c r="AW31" i="2"/>
  <c r="AW7" i="2"/>
  <c r="AX35" i="2"/>
  <c r="AX11" i="2"/>
  <c r="AV46" i="2"/>
  <c r="N46" i="2" s="1"/>
  <c r="AV34" i="2"/>
  <c r="AV51" i="2"/>
  <c r="AV8" i="2"/>
  <c r="N8" i="2" s="1"/>
  <c r="AV49" i="2"/>
  <c r="N49" i="2" s="1"/>
  <c r="AV37" i="2"/>
  <c r="AV33" i="2"/>
  <c r="N33" i="2" s="1"/>
  <c r="AV25" i="2"/>
  <c r="N25" i="2" s="1"/>
  <c r="AV18" i="2"/>
  <c r="N18" i="2" s="1"/>
  <c r="AV11" i="2"/>
  <c r="N11" i="2" s="1"/>
  <c r="AV9" i="2"/>
  <c r="N9" i="2" s="1"/>
  <c r="AV54" i="2"/>
  <c r="N54" i="2" s="1"/>
  <c r="AV45" i="2"/>
  <c r="N45" i="2" s="1"/>
  <c r="AV42" i="2"/>
  <c r="N42" i="2" s="1"/>
  <c r="AV40" i="2"/>
  <c r="N40" i="2" s="1"/>
  <c r="AV30" i="2"/>
  <c r="N30" i="2" s="1"/>
  <c r="AV5" i="2"/>
  <c r="N5" i="2" s="1"/>
  <c r="AV52" i="2"/>
  <c r="N52" i="2" s="1"/>
  <c r="AV19" i="2"/>
  <c r="AV16" i="2"/>
  <c r="N16" i="2" s="1"/>
  <c r="AV28" i="2"/>
  <c r="N28" i="2" s="1"/>
  <c r="AV31" i="2"/>
  <c r="AV14" i="2"/>
  <c r="N14" i="2" s="1"/>
  <c r="AV50" i="2"/>
  <c r="AV43" i="2"/>
  <c r="N43" i="2" s="1"/>
  <c r="AV38" i="2"/>
  <c r="N38" i="2" s="1"/>
  <c r="AV26" i="2"/>
  <c r="AY26" i="2" s="1"/>
  <c r="O26" i="2" s="1"/>
  <c r="AV6" i="2"/>
  <c r="N6" i="2" s="1"/>
  <c r="AV7" i="2"/>
  <c r="N7" i="2" s="1"/>
  <c r="AV48" i="2"/>
  <c r="N48" i="2" s="1"/>
  <c r="AV36" i="2"/>
  <c r="N36" i="2" s="1"/>
  <c r="AV24" i="2"/>
  <c r="N24" i="2" s="1"/>
  <c r="AV12" i="2"/>
  <c r="N12" i="2" s="1"/>
  <c r="AV10" i="2"/>
  <c r="N10" i="2" s="1"/>
  <c r="AV53" i="2"/>
  <c r="AV41" i="2"/>
  <c r="N41" i="2" s="1"/>
  <c r="AV29" i="2"/>
  <c r="AV23" i="2"/>
  <c r="N23" i="2" s="1"/>
  <c r="AV22" i="2"/>
  <c r="AV17" i="2"/>
  <c r="N17" i="2" s="1"/>
  <c r="AV35" i="2"/>
  <c r="N35" i="2" s="1"/>
  <c r="AV39" i="2"/>
  <c r="N39" i="2" s="1"/>
  <c r="AV27" i="2"/>
  <c r="N27" i="2" s="1"/>
  <c r="AV21" i="2"/>
  <c r="N21" i="2" s="1"/>
  <c r="AV20" i="2"/>
  <c r="N20" i="2" s="1"/>
  <c r="AV15" i="2"/>
  <c r="N15" i="2" s="1"/>
  <c r="AV13" i="2"/>
  <c r="N13" i="2" s="1"/>
  <c r="AV47" i="2"/>
  <c r="AV44" i="2"/>
  <c r="N44" i="2" s="1"/>
  <c r="AV32" i="2"/>
  <c r="N32" i="2" s="1"/>
  <c r="A9" i="1"/>
  <c r="N22" i="2"/>
  <c r="N51" i="2"/>
  <c r="N34" i="2"/>
  <c r="AW45" i="2"/>
  <c r="AW33" i="2"/>
  <c r="AW21" i="2"/>
  <c r="AW9" i="2"/>
  <c r="AX49" i="2"/>
  <c r="AX37" i="2"/>
  <c r="AX25" i="2"/>
  <c r="AX13" i="2"/>
  <c r="AW5" i="2"/>
  <c r="AW44" i="2"/>
  <c r="AW32" i="2"/>
  <c r="AW20" i="2"/>
  <c r="AW8" i="2"/>
  <c r="AX48" i="2"/>
  <c r="AX36" i="2"/>
  <c r="AX24" i="2"/>
  <c r="AX12" i="2"/>
  <c r="AW54" i="2"/>
  <c r="AW42" i="2"/>
  <c r="AW30" i="2"/>
  <c r="AY30" i="2" s="1"/>
  <c r="O30" i="2" s="1"/>
  <c r="AW18" i="2"/>
  <c r="AX5" i="2"/>
  <c r="AX46" i="2"/>
  <c r="AX34" i="2"/>
  <c r="AX22" i="2"/>
  <c r="AX10" i="2"/>
  <c r="AW53" i="2"/>
  <c r="AW41" i="2"/>
  <c r="AW29" i="2"/>
  <c r="AW17" i="2"/>
  <c r="AX6" i="2"/>
  <c r="AX45" i="2"/>
  <c r="AX33" i="2"/>
  <c r="AX21" i="2"/>
  <c r="AX9" i="2"/>
  <c r="AW52" i="2"/>
  <c r="AW40" i="2"/>
  <c r="AW28" i="2"/>
  <c r="AW16" i="2"/>
  <c r="AX56" i="2"/>
  <c r="AX44" i="2"/>
  <c r="AX32" i="2"/>
  <c r="AX20" i="2"/>
  <c r="AX8" i="2"/>
  <c r="AW51" i="2"/>
  <c r="AY51" i="2" s="1"/>
  <c r="O51" i="2" s="1"/>
  <c r="AW39" i="2"/>
  <c r="AY39" i="2" s="1"/>
  <c r="O39" i="2" s="1"/>
  <c r="AW27" i="2"/>
  <c r="AW15" i="2"/>
  <c r="AX55" i="2"/>
  <c r="AX43" i="2"/>
  <c r="AX31" i="2"/>
  <c r="AX19" i="2"/>
  <c r="AY47" i="2" l="1"/>
  <c r="O47" i="2" s="1"/>
  <c r="AY50" i="2"/>
  <c r="O50" i="2" s="1"/>
  <c r="AY31" i="2"/>
  <c r="O31" i="2" s="1"/>
  <c r="AY19" i="2"/>
  <c r="O19" i="2" s="1"/>
  <c r="AY37" i="2"/>
  <c r="O37" i="2" s="1"/>
  <c r="AY17" i="2"/>
  <c r="O17" i="2" s="1"/>
  <c r="N26" i="2"/>
  <c r="AY40" i="2"/>
  <c r="O40" i="2" s="1"/>
  <c r="AY8" i="2"/>
  <c r="O8" i="2" s="1"/>
  <c r="AY33" i="2"/>
  <c r="O33" i="2" s="1"/>
  <c r="AY21" i="2"/>
  <c r="O21" i="2" s="1"/>
  <c r="AY52" i="2"/>
  <c r="O52" i="2" s="1"/>
  <c r="AY25" i="2"/>
  <c r="O25" i="2" s="1"/>
  <c r="N37" i="2"/>
  <c r="AY29" i="2"/>
  <c r="O29" i="2" s="1"/>
  <c r="AY24" i="2"/>
  <c r="O24" i="2" s="1"/>
  <c r="AY11" i="2"/>
  <c r="O11" i="2" s="1"/>
  <c r="AY20" i="2"/>
  <c r="O20" i="2" s="1"/>
  <c r="AY36" i="2"/>
  <c r="O36" i="2" s="1"/>
  <c r="AY15" i="2"/>
  <c r="O15" i="2" s="1"/>
  <c r="AY9" i="2"/>
  <c r="O9" i="2" s="1"/>
  <c r="AY27" i="2"/>
  <c r="O27" i="2" s="1"/>
  <c r="AY48" i="2"/>
  <c r="O48" i="2" s="1"/>
  <c r="AY49" i="2"/>
  <c r="O49" i="2" s="1"/>
  <c r="AY5" i="2"/>
  <c r="O5" i="2" s="1"/>
  <c r="AY7" i="2"/>
  <c r="O7" i="2" s="1"/>
  <c r="AY18" i="2"/>
  <c r="O18" i="2" s="1"/>
  <c r="AY38" i="2"/>
  <c r="O38" i="2" s="1"/>
  <c r="N29" i="2"/>
  <c r="N50" i="2"/>
  <c r="AY43" i="2"/>
  <c r="O43" i="2" s="1"/>
  <c r="AY23" i="2"/>
  <c r="O23" i="2" s="1"/>
  <c r="N47" i="2"/>
  <c r="N31" i="2"/>
  <c r="AY45" i="2"/>
  <c r="O45" i="2" s="1"/>
  <c r="AY53" i="2"/>
  <c r="O53" i="2" s="1"/>
  <c r="AY32" i="2"/>
  <c r="O32" i="2" s="1"/>
  <c r="AY44" i="2"/>
  <c r="O44" i="2" s="1"/>
  <c r="AY42" i="2"/>
  <c r="O42" i="2" s="1"/>
  <c r="N19" i="2"/>
  <c r="AY54" i="2"/>
  <c r="O54" i="2" s="1"/>
  <c r="AY35" i="2"/>
  <c r="O35" i="2" s="1"/>
  <c r="AY41" i="2"/>
  <c r="O41" i="2" s="1"/>
  <c r="AY28" i="2"/>
  <c r="O28" i="2" s="1"/>
  <c r="AY10" i="2"/>
  <c r="O10" i="2" s="1"/>
  <c r="AY6" i="2"/>
  <c r="O6" i="2" s="1"/>
  <c r="AY13" i="2"/>
  <c r="O13" i="2" s="1"/>
  <c r="N53" i="2"/>
  <c r="AY12" i="2"/>
  <c r="O12" i="2" s="1"/>
  <c r="AY14" i="2"/>
  <c r="O14" i="2" s="1"/>
  <c r="AY16" i="2"/>
  <c r="O16" i="2" s="1"/>
</calcChain>
</file>

<file path=xl/sharedStrings.xml><?xml version="1.0" encoding="utf-8"?>
<sst xmlns="http://schemas.openxmlformats.org/spreadsheetml/2006/main" count="157" uniqueCount="98">
  <si>
    <t>MIX</t>
  </si>
  <si>
    <t>Datums:</t>
  </si>
  <si>
    <t>10-11-2025</t>
  </si>
  <si>
    <t>Nr.p.k.</t>
  </si>
  <si>
    <t>Uzvārds, vārds</t>
  </si>
  <si>
    <t>Klubs</t>
  </si>
  <si>
    <t>Tituls</t>
  </si>
  <si>
    <t>IK/st</t>
  </si>
  <si>
    <t>Punkti</t>
  </si>
  <si>
    <t>Spēļu sk.</t>
  </si>
  <si>
    <t>R1</t>
  </si>
  <si>
    <t>R2</t>
  </si>
  <si>
    <t>R3</t>
  </si>
  <si>
    <t>R4</t>
  </si>
  <si>
    <t>R5</t>
  </si>
  <si>
    <t>R6</t>
  </si>
  <si>
    <t>R7</t>
  </si>
  <si>
    <t>Skalbe.&amp; Novickis</t>
  </si>
  <si>
    <t>L/G</t>
  </si>
  <si>
    <t>6w1</t>
  </si>
  <si>
    <t>5b1</t>
  </si>
  <si>
    <t>7w1</t>
  </si>
  <si>
    <t>3b½</t>
  </si>
  <si>
    <t>9w1</t>
  </si>
  <si>
    <t>2b1</t>
  </si>
  <si>
    <t>10w1</t>
  </si>
  <si>
    <t>Mihailova &amp; Mihailovs</t>
  </si>
  <si>
    <t>LAT</t>
  </si>
  <si>
    <t>7b½</t>
  </si>
  <si>
    <t>3b0</t>
  </si>
  <si>
    <t>10w½</t>
  </si>
  <si>
    <t>4b½</t>
  </si>
  <si>
    <t>1w0</t>
  </si>
  <si>
    <t>6b½</t>
  </si>
  <si>
    <t>Osipova &amp; Osipovs</t>
  </si>
  <si>
    <t>GBR</t>
  </si>
  <si>
    <t>8w½</t>
  </si>
  <si>
    <t>4b1</t>
  </si>
  <si>
    <t>2w1</t>
  </si>
  <si>
    <t>1w½</t>
  </si>
  <si>
    <t>7b1</t>
  </si>
  <si>
    <t>9w0</t>
  </si>
  <si>
    <t>Eglite &amp; Treigis</t>
  </si>
  <si>
    <t>9b0</t>
  </si>
  <si>
    <t>3w0</t>
  </si>
  <si>
    <t>6w0</t>
  </si>
  <si>
    <t>8b½</t>
  </si>
  <si>
    <t>2w½</t>
  </si>
  <si>
    <t>10b0</t>
  </si>
  <si>
    <t>7w0</t>
  </si>
  <si>
    <t>Janeka &amp; Trofimovics</t>
  </si>
  <si>
    <t>9b½</t>
  </si>
  <si>
    <t>6b1</t>
  </si>
  <si>
    <t>8w1</t>
  </si>
  <si>
    <t>Sunaksle &amp; Vaickus</t>
  </si>
  <si>
    <t>1b0</t>
  </si>
  <si>
    <t>8b1</t>
  </si>
  <si>
    <t>5w0</t>
  </si>
  <si>
    <t>Leja &amp; Udris</t>
  </si>
  <si>
    <t>10b1</t>
  </si>
  <si>
    <t>Liepa &amp; Rudzitis</t>
  </si>
  <si>
    <t>4w½</t>
  </si>
  <si>
    <t>5b0</t>
  </si>
  <si>
    <t>Lamba &amp; Tupureins</t>
  </si>
  <si>
    <t>4w1</t>
  </si>
  <si>
    <t>2b0</t>
  </si>
  <si>
    <t>5w½</t>
  </si>
  <si>
    <t>3b1</t>
  </si>
  <si>
    <t>Mustafejeva &amp; Silbergs</t>
  </si>
  <si>
    <t>2b½</t>
  </si>
  <si>
    <t>Max P</t>
  </si>
  <si>
    <t>65 % no Max P</t>
  </si>
  <si>
    <t>Kārtas</t>
  </si>
  <si>
    <t>Reitinga koeficents:</t>
  </si>
  <si>
    <t xml:space="preserve">     Sacensību vieta: </t>
  </si>
  <si>
    <t>Pretinieku   IK</t>
  </si>
  <si>
    <t>Bucholts</t>
  </si>
  <si>
    <t>Nr.</t>
  </si>
  <si>
    <t>Uzvārds,Vārds</t>
  </si>
  <si>
    <t>Kolektīvs         dz. vieta</t>
  </si>
  <si>
    <t>Tit.</t>
  </si>
  <si>
    <t>IK/f</t>
  </si>
  <si>
    <t>IK+</t>
  </si>
  <si>
    <t>IK/s</t>
  </si>
  <si>
    <t>R</t>
  </si>
  <si>
    <t>F-L</t>
  </si>
  <si>
    <t>V</t>
  </si>
  <si>
    <t>P</t>
  </si>
  <si>
    <t>S</t>
  </si>
  <si>
    <t>Ikop</t>
  </si>
  <si>
    <t>Buh</t>
  </si>
  <si>
    <t>Buh HiLo</t>
  </si>
  <si>
    <t>Buch.</t>
  </si>
  <si>
    <t>MIN</t>
  </si>
  <si>
    <t>MAX</t>
  </si>
  <si>
    <t>N.Buch.</t>
  </si>
  <si>
    <t xml:space="preserve">       Sacensību tiesnesis:    </t>
  </si>
  <si>
    <t xml:space="preserve">       Galvenais tiesnesis: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</si>
</sst>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0">
    <font>
      <sz val="10"/>
      <name val="Arial"/>
      <charset val="186"/>
    </font>
    <font>
      <b/>
      <sz val="16"/>
      <name val="Arial Black"/>
      <family val="2"/>
      <charset val="204"/>
    </font>
    <font>
      <b/>
      <sz val="10"/>
      <name val="Arial Black"/>
      <family val="2"/>
      <charset val="204"/>
    </font>
    <font>
      <b/>
      <sz val="12"/>
      <name val="Arial Black"/>
      <family val="2"/>
      <charset val="204"/>
    </font>
    <font>
      <b/>
      <sz val="10"/>
      <name val="Arial Black"/>
      <family val="2"/>
      <charset val="186"/>
    </font>
    <font>
      <sz val="10"/>
      <color indexed="9"/>
      <name val="Arial Black"/>
      <family val="2"/>
      <charset val="186"/>
    </font>
    <font>
      <sz val="10"/>
      <name val="Arial Black"/>
      <family val="2"/>
      <charset val="162"/>
    </font>
    <font>
      <b/>
      <sz val="11"/>
      <name val="Arial"/>
      <family val="2"/>
    </font>
    <font>
      <sz val="10"/>
      <name val="Arial"/>
      <family val="2"/>
      <charset val="186"/>
    </font>
    <font>
      <sz val="10"/>
      <name val="Arial"/>
      <family val="2"/>
      <charset val="204"/>
    </font>
    <font>
      <b/>
      <i/>
      <sz val="20"/>
      <name val="Times New Roman"/>
      <family val="1"/>
      <charset val="186"/>
    </font>
    <font>
      <b/>
      <sz val="10"/>
      <name val="Arial"/>
      <family val="2"/>
      <charset val="186"/>
    </font>
    <font>
      <b/>
      <sz val="14"/>
      <name val="Times New Roman"/>
      <family val="1"/>
      <charset val="186"/>
    </font>
    <font>
      <sz val="10"/>
      <name val="Arial"/>
      <family val="2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Arial"/>
      <family val="2"/>
      <charset val="204"/>
    </font>
    <font>
      <b/>
      <sz val="10"/>
      <name val="Arial"/>
      <family val="2"/>
    </font>
    <font>
      <b/>
      <sz val="9"/>
      <name val="Arial"/>
      <family val="2"/>
      <charset val="204"/>
    </font>
    <font>
      <b/>
      <sz val="9"/>
      <name val="Arial"/>
      <family val="2"/>
    </font>
    <font>
      <b/>
      <sz val="9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186"/>
    </font>
    <font>
      <sz val="8"/>
      <name val="Arial"/>
      <family val="2"/>
      <charset val="186"/>
    </font>
    <font>
      <sz val="8"/>
      <name val="Arial"/>
      <family val="2"/>
    </font>
    <font>
      <sz val="10"/>
      <color indexed="9"/>
      <name val="Arial"/>
      <family val="2"/>
    </font>
    <font>
      <sz val="9"/>
      <name val="Arial"/>
      <family val="2"/>
    </font>
    <font>
      <sz val="10"/>
      <color indexed="9"/>
      <name val="Arial"/>
      <family val="2"/>
      <charset val="186"/>
    </font>
    <font>
      <sz val="9"/>
      <color indexed="9"/>
      <name val="Arial"/>
      <family val="2"/>
      <charset val="186"/>
    </font>
    <font>
      <b/>
      <sz val="10"/>
      <color indexed="9"/>
      <name val="Arial"/>
      <family val="2"/>
      <charset val="186"/>
    </font>
    <font>
      <b/>
      <sz val="10"/>
      <color indexed="8"/>
      <name val="Arial"/>
      <family val="2"/>
      <charset val="186"/>
    </font>
    <font>
      <sz val="8"/>
      <color indexed="8"/>
      <name val="Arial"/>
      <family val="2"/>
      <charset val="186"/>
    </font>
    <font>
      <b/>
      <sz val="9"/>
      <color indexed="14"/>
      <name val="Arial"/>
      <family val="2"/>
    </font>
    <font>
      <b/>
      <sz val="9"/>
      <color indexed="14"/>
      <name val="Arial"/>
      <family val="2"/>
      <charset val="186"/>
    </font>
    <font>
      <sz val="9"/>
      <name val="Arial"/>
      <family val="2"/>
      <charset val="186"/>
    </font>
    <font>
      <sz val="8"/>
      <name val="Arial"/>
      <charset val="186"/>
    </font>
    <font>
      <b/>
      <sz val="10"/>
      <color indexed="9"/>
      <name val="Arial Black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5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8"/>
      </right>
      <top style="thin">
        <color indexed="64"/>
      </top>
      <bottom style="hair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8"/>
      </left>
      <right style="thin">
        <color indexed="64"/>
      </right>
      <top/>
      <bottom style="hair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8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5">
    <xf numFmtId="0" fontId="0" fillId="0" borderId="0" xfId="0"/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1" fontId="0" fillId="0" borderId="1" xfId="0" applyNumberForma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0" fillId="0" borderId="0" xfId="0" applyFill="1"/>
    <xf numFmtId="0" fontId="13" fillId="0" borderId="0" xfId="0" applyFont="1" applyFill="1"/>
    <xf numFmtId="0" fontId="12" fillId="2" borderId="0" xfId="0" applyFont="1" applyFill="1" applyAlignment="1">
      <alignment horizontal="center"/>
    </xf>
    <xf numFmtId="0" fontId="13" fillId="2" borderId="0" xfId="0" applyFont="1" applyFill="1"/>
    <xf numFmtId="0" fontId="14" fillId="2" borderId="0" xfId="0" applyFont="1" applyFill="1"/>
    <xf numFmtId="2" fontId="16" fillId="2" borderId="0" xfId="0" applyNumberFormat="1" applyFont="1" applyFill="1" applyAlignment="1">
      <alignment horizontal="center"/>
    </xf>
    <xf numFmtId="0" fontId="14" fillId="2" borderId="0" xfId="0" applyFont="1" applyFill="1" applyBorder="1" applyAlignment="1">
      <alignment horizontal="right"/>
    </xf>
    <xf numFmtId="0" fontId="18" fillId="2" borderId="0" xfId="0" applyFont="1" applyFill="1" applyBorder="1" applyAlignment="1" applyProtection="1">
      <alignment horizontal="center" vertical="center"/>
      <protection hidden="1"/>
    </xf>
    <xf numFmtId="0" fontId="11" fillId="2" borderId="0" xfId="0" applyFont="1" applyFill="1" applyAlignment="1">
      <alignment vertical="center"/>
    </xf>
    <xf numFmtId="0" fontId="11" fillId="2" borderId="3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left" vertical="center"/>
    </xf>
    <xf numFmtId="0" fontId="23" fillId="2" borderId="4" xfId="0" applyFont="1" applyFill="1" applyBorder="1" applyAlignment="1">
      <alignment horizontal="left" vertical="center"/>
    </xf>
    <xf numFmtId="0" fontId="23" fillId="2" borderId="4" xfId="0" applyFont="1" applyFill="1" applyBorder="1" applyAlignment="1">
      <alignment vertical="center"/>
    </xf>
    <xf numFmtId="1" fontId="17" fillId="2" borderId="5" xfId="0" applyNumberFormat="1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164" fontId="13" fillId="2" borderId="4" xfId="0" applyNumberFormat="1" applyFont="1" applyFill="1" applyBorder="1" applyAlignment="1">
      <alignment horizontal="center" vertical="center" wrapText="1"/>
    </xf>
    <xf numFmtId="0" fontId="25" fillId="2" borderId="4" xfId="0" applyFont="1" applyFill="1" applyBorder="1" applyAlignment="1">
      <alignment horizontal="center" vertical="center"/>
    </xf>
    <xf numFmtId="1" fontId="8" fillId="2" borderId="4" xfId="0" applyNumberFormat="1" applyFont="1" applyFill="1" applyBorder="1" applyAlignment="1">
      <alignment horizontal="center" vertical="center"/>
    </xf>
    <xf numFmtId="1" fontId="13" fillId="2" borderId="4" xfId="0" applyNumberFormat="1" applyFont="1" applyFill="1" applyBorder="1" applyAlignment="1">
      <alignment horizontal="center" vertical="center"/>
    </xf>
    <xf numFmtId="0" fontId="26" fillId="2" borderId="6" xfId="0" applyFont="1" applyFill="1" applyBorder="1" applyAlignment="1" applyProtection="1">
      <alignment horizontal="center" vertical="center"/>
      <protection hidden="1"/>
    </xf>
    <xf numFmtId="0" fontId="11" fillId="2" borderId="7" xfId="0" applyFont="1" applyFill="1" applyBorder="1" applyAlignment="1" applyProtection="1">
      <alignment horizontal="center" vertical="center"/>
      <protection hidden="1"/>
    </xf>
    <xf numFmtId="0" fontId="27" fillId="2" borderId="0" xfId="0" applyFont="1" applyFill="1" applyBorder="1" applyAlignment="1" applyProtection="1">
      <alignment horizontal="center" vertical="center"/>
      <protection hidden="1"/>
    </xf>
    <xf numFmtId="0" fontId="28" fillId="2" borderId="0" xfId="0" applyFont="1" applyFill="1" applyBorder="1" applyAlignment="1" applyProtection="1">
      <alignment horizontal="center" vertical="center"/>
      <protection hidden="1"/>
    </xf>
    <xf numFmtId="0" fontId="13" fillId="2" borderId="3" xfId="0" applyFont="1" applyFill="1" applyBorder="1" applyAlignment="1">
      <alignment horizontal="center"/>
    </xf>
    <xf numFmtId="0" fontId="13" fillId="2" borderId="4" xfId="0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left" vertical="center"/>
    </xf>
    <xf numFmtId="0" fontId="23" fillId="2" borderId="1" xfId="0" applyFont="1" applyFill="1" applyBorder="1" applyAlignment="1">
      <alignment vertical="center"/>
    </xf>
    <xf numFmtId="1" fontId="17" fillId="2" borderId="1" xfId="0" applyNumberFormat="1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1" fontId="13" fillId="2" borderId="1" xfId="0" applyNumberFormat="1" applyFont="1" applyFill="1" applyBorder="1" applyAlignment="1">
      <alignment horizontal="center" vertical="center" wrapText="1"/>
    </xf>
    <xf numFmtId="1" fontId="24" fillId="2" borderId="1" xfId="0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/>
    </xf>
    <xf numFmtId="1" fontId="13" fillId="2" borderId="10" xfId="0" applyNumberFormat="1" applyFont="1" applyFill="1" applyBorder="1" applyAlignment="1">
      <alignment horizontal="center" vertical="center" wrapText="1"/>
    </xf>
    <xf numFmtId="0" fontId="26" fillId="2" borderId="11" xfId="0" applyFont="1" applyFill="1" applyBorder="1" applyAlignment="1" applyProtection="1">
      <alignment horizontal="center" vertical="center"/>
      <protection hidden="1"/>
    </xf>
    <xf numFmtId="0" fontId="26" fillId="2" borderId="9" xfId="0" applyFont="1" applyFill="1" applyBorder="1" applyAlignment="1" applyProtection="1">
      <alignment horizontal="center" vertical="center"/>
      <protection hidden="1"/>
    </xf>
    <xf numFmtId="0" fontId="11" fillId="2" borderId="10" xfId="0" applyFont="1" applyFill="1" applyBorder="1" applyAlignment="1" applyProtection="1">
      <alignment horizontal="center" vertical="center"/>
      <protection hidden="1"/>
    </xf>
    <xf numFmtId="0" fontId="11" fillId="2" borderId="12" xfId="0" applyFont="1" applyFill="1" applyBorder="1" applyAlignment="1" applyProtection="1">
      <alignment horizontal="center" vertical="center"/>
      <protection hidden="1"/>
    </xf>
    <xf numFmtId="0" fontId="13" fillId="2" borderId="1" xfId="0" applyFont="1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9" fillId="2" borderId="1" xfId="0" applyFont="1" applyFill="1" applyBorder="1" applyAlignment="1">
      <alignment vertical="center"/>
    </xf>
    <xf numFmtId="0" fontId="29" fillId="2" borderId="1" xfId="0" applyFont="1" applyFill="1" applyBorder="1" applyAlignment="1">
      <alignment vertical="center" wrapText="1"/>
    </xf>
    <xf numFmtId="0" fontId="23" fillId="2" borderId="13" xfId="0" applyFont="1" applyFill="1" applyBorder="1" applyAlignment="1">
      <alignment horizontal="left" vertical="center"/>
    </xf>
    <xf numFmtId="0" fontId="29" fillId="2" borderId="13" xfId="0" applyFont="1" applyFill="1" applyBorder="1" applyAlignment="1">
      <alignment vertical="center" wrapText="1"/>
    </xf>
    <xf numFmtId="1" fontId="13" fillId="2" borderId="13" xfId="0" applyNumberFormat="1" applyFont="1" applyFill="1" applyBorder="1" applyAlignment="1">
      <alignment horizontal="center" vertical="center" wrapText="1"/>
    </xf>
    <xf numFmtId="1" fontId="8" fillId="2" borderId="13" xfId="0" applyNumberFormat="1" applyFont="1" applyFill="1" applyBorder="1" applyAlignment="1">
      <alignment horizontal="center" vertical="center"/>
    </xf>
    <xf numFmtId="0" fontId="22" fillId="2" borderId="0" xfId="0" applyFont="1" applyFill="1" applyBorder="1" applyAlignment="1">
      <alignment horizontal="left" vertical="center"/>
    </xf>
    <xf numFmtId="0" fontId="23" fillId="2" borderId="0" xfId="0" applyFont="1" applyFill="1" applyBorder="1" applyAlignment="1">
      <alignment horizontal="left" vertical="center"/>
    </xf>
    <xf numFmtId="0" fontId="29" fillId="2" borderId="0" xfId="0" applyFont="1" applyFill="1" applyBorder="1" applyAlignment="1">
      <alignment vertical="center" wrapText="1"/>
    </xf>
    <xf numFmtId="1" fontId="17" fillId="2" borderId="0" xfId="0" applyNumberFormat="1" applyFont="1" applyFill="1" applyBorder="1" applyAlignment="1">
      <alignment horizontal="center" vertical="center"/>
    </xf>
    <xf numFmtId="1" fontId="23" fillId="2" borderId="0" xfId="0" applyNumberFormat="1" applyFont="1" applyFill="1" applyBorder="1" applyAlignment="1">
      <alignment horizontal="center" vertical="center"/>
    </xf>
    <xf numFmtId="1" fontId="28" fillId="2" borderId="0" xfId="0" applyNumberFormat="1" applyFont="1" applyFill="1" applyBorder="1" applyAlignment="1">
      <alignment horizontal="center" vertical="center" wrapText="1"/>
    </xf>
    <xf numFmtId="164" fontId="13" fillId="2" borderId="0" xfId="0" applyNumberFormat="1" applyFont="1" applyFill="1" applyBorder="1" applyAlignment="1">
      <alignment horizontal="center" vertical="center" wrapText="1"/>
    </xf>
    <xf numFmtId="1" fontId="13" fillId="2" borderId="0" xfId="0" applyNumberFormat="1" applyFont="1" applyFill="1" applyBorder="1" applyAlignment="1">
      <alignment horizontal="center" vertical="center" wrapText="1"/>
    </xf>
    <xf numFmtId="1" fontId="8" fillId="2" borderId="0" xfId="0" applyNumberFormat="1" applyFont="1" applyFill="1" applyBorder="1" applyAlignment="1">
      <alignment horizontal="center" vertical="center"/>
    </xf>
    <xf numFmtId="1" fontId="13" fillId="2" borderId="0" xfId="0" applyNumberFormat="1" applyFont="1" applyFill="1" applyBorder="1" applyAlignment="1">
      <alignment horizontal="center" vertical="center"/>
    </xf>
    <xf numFmtId="0" fontId="26" fillId="2" borderId="0" xfId="0" applyFont="1" applyFill="1" applyBorder="1" applyAlignment="1" applyProtection="1">
      <alignment horizontal="center" vertical="center"/>
      <protection hidden="1"/>
    </xf>
    <xf numFmtId="0" fontId="11" fillId="2" borderId="0" xfId="0" applyFont="1" applyFill="1" applyBorder="1" applyAlignment="1" applyProtection="1">
      <alignment horizontal="center" vertical="center"/>
      <protection hidden="1"/>
    </xf>
    <xf numFmtId="0" fontId="28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/>
    </xf>
    <xf numFmtId="0" fontId="21" fillId="2" borderId="14" xfId="0" applyFont="1" applyFill="1" applyBorder="1" applyAlignment="1">
      <alignment horizontal="center" vertical="center"/>
    </xf>
    <xf numFmtId="0" fontId="30" fillId="2" borderId="0" xfId="0" applyFont="1" applyFill="1" applyBorder="1" applyAlignment="1">
      <alignment horizontal="left" vertical="center"/>
    </xf>
    <xf numFmtId="0" fontId="31" fillId="2" borderId="0" xfId="0" applyFont="1" applyFill="1" applyBorder="1" applyAlignment="1">
      <alignment vertical="center" wrapText="1"/>
    </xf>
    <xf numFmtId="1" fontId="32" fillId="2" borderId="0" xfId="0" applyNumberFormat="1" applyFont="1" applyFill="1" applyBorder="1" applyAlignment="1">
      <alignment horizontal="center" vertical="center"/>
    </xf>
    <xf numFmtId="1" fontId="33" fillId="2" borderId="0" xfId="0" applyNumberFormat="1" applyFont="1" applyFill="1" applyBorder="1" applyAlignment="1">
      <alignment horizontal="center" vertical="center"/>
    </xf>
    <xf numFmtId="1" fontId="30" fillId="2" borderId="0" xfId="0" applyNumberFormat="1" applyFont="1" applyFill="1" applyBorder="1" applyAlignment="1">
      <alignment horizontal="center" vertical="center" wrapText="1"/>
    </xf>
    <xf numFmtId="0" fontId="34" fillId="2" borderId="0" xfId="0" applyFont="1" applyFill="1" applyBorder="1" applyAlignment="1" applyProtection="1">
      <alignment horizontal="center" vertical="center"/>
      <protection hidden="1"/>
    </xf>
    <xf numFmtId="0" fontId="13" fillId="2" borderId="0" xfId="0" applyFont="1" applyFill="1" applyAlignment="1">
      <alignment horizontal="left"/>
    </xf>
    <xf numFmtId="0" fontId="18" fillId="2" borderId="0" xfId="0" applyFont="1" applyFill="1" applyBorder="1" applyAlignment="1">
      <alignment horizontal="center"/>
    </xf>
    <xf numFmtId="1" fontId="35" fillId="2" borderId="0" xfId="0" applyNumberFormat="1" applyFont="1" applyFill="1" applyBorder="1" applyAlignment="1">
      <alignment horizontal="center"/>
    </xf>
    <xf numFmtId="1" fontId="18" fillId="2" borderId="0" xfId="0" applyNumberFormat="1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 vertical="center"/>
    </xf>
    <xf numFmtId="0" fontId="13" fillId="2" borderId="0" xfId="0" applyFont="1" applyFill="1" applyBorder="1"/>
    <xf numFmtId="0" fontId="21" fillId="2" borderId="0" xfId="0" applyFont="1" applyFill="1" applyBorder="1" applyAlignment="1">
      <alignment horizontal="center" vertical="center"/>
    </xf>
    <xf numFmtId="0" fontId="36" fillId="2" borderId="0" xfId="0" applyFont="1" applyFill="1" applyBorder="1" applyAlignment="1">
      <alignment horizontal="center" vertical="center"/>
    </xf>
    <xf numFmtId="0" fontId="37" fillId="2" borderId="0" xfId="0" applyFont="1" applyFill="1" applyBorder="1" applyAlignment="1"/>
    <xf numFmtId="0" fontId="14" fillId="2" borderId="0" xfId="0" applyFont="1" applyFill="1" applyAlignment="1">
      <alignment horizontal="left"/>
    </xf>
    <xf numFmtId="0" fontId="11" fillId="3" borderId="14" xfId="0" applyFont="1" applyFill="1" applyBorder="1" applyAlignment="1">
      <alignment horizontal="center" vertical="center"/>
    </xf>
    <xf numFmtId="1" fontId="17" fillId="2" borderId="15" xfId="0" applyNumberFormat="1" applyFont="1" applyFill="1" applyBorder="1" applyAlignment="1">
      <alignment horizontal="center" vertical="center"/>
    </xf>
    <xf numFmtId="1" fontId="23" fillId="2" borderId="5" xfId="0" applyNumberFormat="1" applyFont="1" applyFill="1" applyBorder="1" applyAlignment="1">
      <alignment horizontal="center" vertical="center"/>
    </xf>
    <xf numFmtId="164" fontId="13" fillId="2" borderId="16" xfId="0" applyNumberFormat="1" applyFont="1" applyFill="1" applyBorder="1" applyAlignment="1">
      <alignment horizontal="center" vertical="center" wrapText="1"/>
    </xf>
    <xf numFmtId="0" fontId="26" fillId="2" borderId="17" xfId="0" applyFont="1" applyFill="1" applyBorder="1" applyAlignment="1" applyProtection="1">
      <alignment horizontal="center" vertical="center"/>
      <protection hidden="1"/>
    </xf>
    <xf numFmtId="1" fontId="13" fillId="2" borderId="16" xfId="0" applyNumberFormat="1" applyFont="1" applyFill="1" applyBorder="1" applyAlignment="1">
      <alignment horizontal="center" vertical="center"/>
    </xf>
    <xf numFmtId="1" fontId="13" fillId="2" borderId="18" xfId="0" applyNumberFormat="1" applyFont="1" applyFill="1" applyBorder="1" applyAlignment="1">
      <alignment horizontal="center" vertical="center"/>
    </xf>
    <xf numFmtId="1" fontId="13" fillId="2" borderId="5" xfId="0" applyNumberFormat="1" applyFont="1" applyFill="1" applyBorder="1" applyAlignment="1">
      <alignment horizontal="center" vertical="center" wrapText="1"/>
    </xf>
    <xf numFmtId="1" fontId="13" fillId="2" borderId="19" xfId="0" applyNumberFormat="1" applyFont="1" applyFill="1" applyBorder="1" applyAlignment="1">
      <alignment horizontal="center" vertical="center" wrapText="1"/>
    </xf>
    <xf numFmtId="0" fontId="11" fillId="2" borderId="8" xfId="0" applyFont="1" applyFill="1" applyBorder="1" applyAlignment="1" applyProtection="1">
      <alignment horizontal="center" vertical="center"/>
      <protection hidden="1"/>
    </xf>
    <xf numFmtId="0" fontId="11" fillId="3" borderId="2" xfId="0" applyFont="1" applyFill="1" applyBorder="1" applyAlignment="1">
      <alignment horizontal="center"/>
    </xf>
    <xf numFmtId="0" fontId="11" fillId="2" borderId="20" xfId="0" applyFont="1" applyFill="1" applyBorder="1" applyAlignment="1" applyProtection="1">
      <alignment horizontal="center" vertical="center"/>
      <protection hidden="1"/>
    </xf>
    <xf numFmtId="0" fontId="11" fillId="2" borderId="21" xfId="0" applyFont="1" applyFill="1" applyBorder="1" applyAlignment="1" applyProtection="1">
      <alignment horizontal="center" vertical="center"/>
      <protection hidden="1"/>
    </xf>
    <xf numFmtId="0" fontId="23" fillId="2" borderId="2" xfId="0" applyFont="1" applyFill="1" applyBorder="1" applyAlignment="1">
      <alignment horizontal="left" vertical="center"/>
    </xf>
    <xf numFmtId="0" fontId="22" fillId="2" borderId="2" xfId="0" applyFont="1" applyFill="1" applyBorder="1" applyAlignment="1">
      <alignment horizontal="left" vertical="center"/>
    </xf>
    <xf numFmtId="1" fontId="24" fillId="2" borderId="5" xfId="0" applyNumberFormat="1" applyFont="1" applyFill="1" applyBorder="1" applyAlignment="1">
      <alignment horizontal="center" vertical="center" wrapText="1"/>
    </xf>
    <xf numFmtId="0" fontId="26" fillId="2" borderId="22" xfId="0" applyFont="1" applyFill="1" applyBorder="1" applyAlignment="1" applyProtection="1">
      <alignment horizontal="center" vertical="center"/>
      <protection hidden="1"/>
    </xf>
    <xf numFmtId="0" fontId="26" fillId="2" borderId="23" xfId="0" applyFont="1" applyFill="1" applyBorder="1" applyAlignment="1" applyProtection="1">
      <alignment horizontal="center" vertical="center"/>
      <protection hidden="1"/>
    </xf>
    <xf numFmtId="0" fontId="26" fillId="2" borderId="24" xfId="0" applyFont="1" applyFill="1" applyBorder="1" applyAlignment="1" applyProtection="1">
      <alignment horizontal="center" vertical="center"/>
      <protection hidden="1"/>
    </xf>
    <xf numFmtId="0" fontId="18" fillId="4" borderId="25" xfId="0" applyFont="1" applyFill="1" applyBorder="1" applyAlignment="1">
      <alignment horizontal="center" vertical="center"/>
    </xf>
    <xf numFmtId="0" fontId="18" fillId="4" borderId="17" xfId="0" applyFont="1" applyFill="1" applyBorder="1" applyAlignment="1">
      <alignment horizontal="center" vertical="center"/>
    </xf>
    <xf numFmtId="0" fontId="19" fillId="4" borderId="19" xfId="0" applyFont="1" applyFill="1" applyBorder="1" applyAlignment="1">
      <alignment horizontal="center" vertical="center" wrapText="1"/>
    </xf>
    <xf numFmtId="0" fontId="19" fillId="4" borderId="26" xfId="0" applyFont="1" applyFill="1" applyBorder="1" applyAlignment="1">
      <alignment horizontal="center" vertical="center" wrapText="1"/>
    </xf>
    <xf numFmtId="0" fontId="20" fillId="4" borderId="26" xfId="0" applyFont="1" applyFill="1" applyBorder="1" applyAlignment="1">
      <alignment horizontal="center" vertical="center"/>
    </xf>
    <xf numFmtId="0" fontId="20" fillId="4" borderId="27" xfId="0" applyFont="1" applyFill="1" applyBorder="1" applyAlignment="1">
      <alignment horizontal="center" vertical="center"/>
    </xf>
    <xf numFmtId="0" fontId="20" fillId="4" borderId="23" xfId="0" applyFont="1" applyFill="1" applyBorder="1" applyAlignment="1">
      <alignment horizontal="center" vertical="center" wrapText="1"/>
    </xf>
    <xf numFmtId="0" fontId="11" fillId="4" borderId="27" xfId="0" applyFont="1" applyFill="1" applyBorder="1" applyAlignment="1">
      <alignment horizontal="center" vertical="center"/>
    </xf>
    <xf numFmtId="0" fontId="21" fillId="4" borderId="27" xfId="0" applyFont="1" applyFill="1" applyBorder="1" applyAlignment="1">
      <alignment horizontal="center" vertical="center"/>
    </xf>
    <xf numFmtId="0" fontId="11" fillId="4" borderId="27" xfId="0" applyFont="1" applyFill="1" applyBorder="1" applyAlignment="1">
      <alignment vertical="center"/>
    </xf>
    <xf numFmtId="0" fontId="13" fillId="2" borderId="28" xfId="0" applyFont="1" applyFill="1" applyBorder="1" applyAlignment="1">
      <alignment horizontal="center"/>
    </xf>
    <xf numFmtId="0" fontId="13" fillId="2" borderId="16" xfId="0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11" fillId="2" borderId="16" xfId="0" applyFont="1" applyFill="1" applyBorder="1" applyAlignment="1">
      <alignment horizontal="center"/>
    </xf>
    <xf numFmtId="0" fontId="11" fillId="2" borderId="30" xfId="0" applyFont="1" applyFill="1" applyBorder="1" applyAlignment="1">
      <alignment horizontal="center"/>
    </xf>
    <xf numFmtId="0" fontId="21" fillId="2" borderId="31" xfId="0" applyFont="1" applyFill="1" applyBorder="1" applyAlignment="1">
      <alignment horizontal="center" vertical="center"/>
    </xf>
    <xf numFmtId="0" fontId="11" fillId="2" borderId="32" xfId="0" applyFont="1" applyFill="1" applyBorder="1" applyAlignment="1">
      <alignment horizontal="center" vertical="center"/>
    </xf>
    <xf numFmtId="0" fontId="22" fillId="2" borderId="33" xfId="0" applyFont="1" applyFill="1" applyBorder="1" applyAlignment="1">
      <alignment horizontal="left" vertical="center"/>
    </xf>
    <xf numFmtId="1" fontId="17" fillId="2" borderId="13" xfId="0" applyNumberFormat="1" applyFont="1" applyFill="1" applyBorder="1" applyAlignment="1">
      <alignment horizontal="center" vertical="center"/>
    </xf>
    <xf numFmtId="164" fontId="13" fillId="2" borderId="34" xfId="0" applyNumberFormat="1" applyFont="1" applyFill="1" applyBorder="1" applyAlignment="1">
      <alignment horizontal="center" vertical="center" wrapText="1"/>
    </xf>
    <xf numFmtId="1" fontId="24" fillId="2" borderId="13" xfId="0" applyNumberFormat="1" applyFont="1" applyFill="1" applyBorder="1" applyAlignment="1">
      <alignment horizontal="center" vertical="center" wrapText="1"/>
    </xf>
    <xf numFmtId="1" fontId="13" fillId="2" borderId="34" xfId="0" applyNumberFormat="1" applyFont="1" applyFill="1" applyBorder="1" applyAlignment="1">
      <alignment horizontal="center" vertical="center"/>
    </xf>
    <xf numFmtId="1" fontId="13" fillId="2" borderId="35" xfId="0" applyNumberFormat="1" applyFont="1" applyFill="1" applyBorder="1" applyAlignment="1">
      <alignment horizontal="center" vertical="center" wrapText="1"/>
    </xf>
    <xf numFmtId="0" fontId="26" fillId="2" borderId="32" xfId="0" applyFont="1" applyFill="1" applyBorder="1" applyAlignment="1" applyProtection="1">
      <alignment horizontal="center" vertical="center"/>
      <protection hidden="1"/>
    </xf>
    <xf numFmtId="0" fontId="11" fillId="2" borderId="35" xfId="0" applyFont="1" applyFill="1" applyBorder="1" applyAlignment="1" applyProtection="1">
      <alignment horizontal="center" vertical="center"/>
      <protection hidden="1"/>
    </xf>
    <xf numFmtId="0" fontId="26" fillId="2" borderId="36" xfId="0" applyFont="1" applyFill="1" applyBorder="1" applyAlignment="1" applyProtection="1">
      <alignment horizontal="center" vertical="center"/>
      <protection hidden="1"/>
    </xf>
    <xf numFmtId="0" fontId="11" fillId="2" borderId="37" xfId="0" applyFont="1" applyFill="1" applyBorder="1" applyAlignment="1" applyProtection="1">
      <alignment horizontal="center" vertical="center"/>
      <protection hidden="1"/>
    </xf>
    <xf numFmtId="0" fontId="26" fillId="2" borderId="38" xfId="0" applyFont="1" applyFill="1" applyBorder="1" applyAlignment="1" applyProtection="1">
      <alignment horizontal="center" vertical="center"/>
      <protection hidden="1"/>
    </xf>
    <xf numFmtId="0" fontId="11" fillId="2" borderId="39" xfId="0" applyFont="1" applyFill="1" applyBorder="1" applyAlignment="1" applyProtection="1">
      <alignment horizontal="center" vertical="center"/>
      <protection hidden="1"/>
    </xf>
    <xf numFmtId="0" fontId="13" fillId="2" borderId="40" xfId="0" applyFont="1" applyFill="1" applyBorder="1" applyAlignment="1">
      <alignment horizontal="center"/>
    </xf>
    <xf numFmtId="0" fontId="13" fillId="2" borderId="34" xfId="0" applyFont="1" applyFill="1" applyBorder="1" applyAlignment="1">
      <alignment horizontal="center"/>
    </xf>
    <xf numFmtId="0" fontId="13" fillId="2" borderId="13" xfId="0" applyFont="1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11" fillId="2" borderId="34" xfId="0" applyFont="1" applyFill="1" applyBorder="1" applyAlignment="1">
      <alignment horizontal="center"/>
    </xf>
    <xf numFmtId="0" fontId="11" fillId="2" borderId="41" xfId="0" applyFont="1" applyFill="1" applyBorder="1" applyAlignment="1">
      <alignment horizontal="center"/>
    </xf>
    <xf numFmtId="0" fontId="25" fillId="2" borderId="16" xfId="0" applyFont="1" applyFill="1" applyBorder="1" applyAlignment="1">
      <alignment horizontal="center" vertical="center"/>
    </xf>
    <xf numFmtId="0" fontId="25" fillId="2" borderId="34" xfId="0" applyFont="1" applyFill="1" applyBorder="1" applyAlignment="1">
      <alignment horizontal="center" vertical="center"/>
    </xf>
    <xf numFmtId="1" fontId="11" fillId="3" borderId="42" xfId="0" applyNumberFormat="1" applyFont="1" applyFill="1" applyBorder="1" applyAlignment="1">
      <alignment horizontal="center"/>
    </xf>
    <xf numFmtId="1" fontId="11" fillId="3" borderId="1" xfId="0" applyNumberFormat="1" applyFont="1" applyFill="1" applyBorder="1" applyAlignment="1">
      <alignment horizontal="center"/>
    </xf>
    <xf numFmtId="0" fontId="0" fillId="2" borderId="43" xfId="0" applyFill="1" applyBorder="1"/>
    <xf numFmtId="0" fontId="0" fillId="2" borderId="44" xfId="0" applyFill="1" applyBorder="1"/>
    <xf numFmtId="0" fontId="0" fillId="2" borderId="45" xfId="0" applyFill="1" applyBorder="1"/>
    <xf numFmtId="0" fontId="0" fillId="2" borderId="46" xfId="0" applyFill="1" applyBorder="1"/>
    <xf numFmtId="0" fontId="0" fillId="2" borderId="0" xfId="0" applyFill="1" applyBorder="1"/>
    <xf numFmtId="0" fontId="0" fillId="2" borderId="47" xfId="0" applyFill="1" applyBorder="1"/>
    <xf numFmtId="0" fontId="0" fillId="2" borderId="48" xfId="0" applyFill="1" applyBorder="1"/>
    <xf numFmtId="0" fontId="0" fillId="2" borderId="49" xfId="0" applyFill="1" applyBorder="1"/>
    <xf numFmtId="0" fontId="0" fillId="2" borderId="50" xfId="0" applyFill="1" applyBorder="1"/>
    <xf numFmtId="0" fontId="2" fillId="2" borderId="0" xfId="0" applyFont="1" applyFill="1" applyAlignment="1">
      <alignment vertical="center"/>
    </xf>
    <xf numFmtId="49" fontId="2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horizontal="left"/>
    </xf>
    <xf numFmtId="0" fontId="1" fillId="2" borderId="0" xfId="0" applyFont="1" applyFill="1" applyAlignment="1"/>
    <xf numFmtId="0" fontId="4" fillId="2" borderId="1" xfId="0" applyFont="1" applyFill="1" applyBorder="1" applyAlignment="1">
      <alignment horizontal="center"/>
    </xf>
    <xf numFmtId="1" fontId="5" fillId="2" borderId="0" xfId="0" applyNumberFormat="1" applyFont="1" applyFill="1" applyAlignment="1">
      <alignment horizontal="left"/>
    </xf>
    <xf numFmtId="0" fontId="6" fillId="2" borderId="51" xfId="0" applyFont="1" applyFill="1" applyBorder="1" applyAlignment="1"/>
    <xf numFmtId="0" fontId="0" fillId="2" borderId="51" xfId="0" applyFill="1" applyBorder="1"/>
    <xf numFmtId="0" fontId="6" fillId="2" borderId="51" xfId="0" applyFont="1" applyFill="1" applyBorder="1" applyAlignment="1">
      <alignment horizontal="left"/>
    </xf>
    <xf numFmtId="1" fontId="23" fillId="2" borderId="13" xfId="0" applyNumberFormat="1" applyFont="1" applyFill="1" applyBorder="1" applyAlignment="1">
      <alignment horizontal="center" vertical="center"/>
    </xf>
    <xf numFmtId="1" fontId="23" fillId="2" borderId="52" xfId="0" applyNumberFormat="1" applyFont="1" applyFill="1" applyBorder="1" applyAlignment="1">
      <alignment horizontal="center" vertical="center"/>
    </xf>
    <xf numFmtId="1" fontId="23" fillId="2" borderId="53" xfId="0" applyNumberFormat="1" applyFont="1" applyFill="1" applyBorder="1" applyAlignment="1">
      <alignment horizontal="center" vertical="center"/>
    </xf>
    <xf numFmtId="1" fontId="23" fillId="2" borderId="1" xfId="0" applyNumberFormat="1" applyFont="1" applyFill="1" applyBorder="1" applyAlignment="1">
      <alignment horizontal="center" vertical="center"/>
    </xf>
    <xf numFmtId="0" fontId="23" fillId="2" borderId="16" xfId="0" applyFont="1" applyFill="1" applyBorder="1" applyAlignment="1">
      <alignment horizontal="center" vertical="center"/>
    </xf>
    <xf numFmtId="1" fontId="13" fillId="2" borderId="16" xfId="0" applyNumberFormat="1" applyFont="1" applyFill="1" applyBorder="1" applyAlignment="1">
      <alignment horizontal="center" vertical="center" wrapText="1"/>
    </xf>
    <xf numFmtId="1" fontId="13" fillId="2" borderId="34" xfId="0" applyNumberFormat="1" applyFont="1" applyFill="1" applyBorder="1" applyAlignment="1">
      <alignment horizontal="center" vertical="center" wrapText="1"/>
    </xf>
    <xf numFmtId="1" fontId="23" fillId="2" borderId="54" xfId="0" applyNumberFormat="1" applyFont="1" applyFill="1" applyBorder="1" applyAlignment="1">
      <alignment horizontal="center" vertical="center"/>
    </xf>
    <xf numFmtId="1" fontId="24" fillId="2" borderId="53" xfId="0" applyNumberFormat="1" applyFont="1" applyFill="1" applyBorder="1" applyAlignment="1">
      <alignment horizontal="center" vertical="center" wrapText="1"/>
    </xf>
    <xf numFmtId="1" fontId="24" fillId="2" borderId="4" xfId="0" applyNumberFormat="1" applyFont="1" applyFill="1" applyBorder="1" applyAlignment="1">
      <alignment horizontal="center" vertical="center" wrapText="1"/>
    </xf>
    <xf numFmtId="1" fontId="24" fillId="2" borderId="52" xfId="0" applyNumberFormat="1" applyFont="1" applyFill="1" applyBorder="1" applyAlignment="1">
      <alignment horizontal="center" vertical="center" wrapText="1"/>
    </xf>
    <xf numFmtId="0" fontId="25" fillId="2" borderId="53" xfId="0" applyFont="1" applyFill="1" applyBorder="1" applyAlignment="1">
      <alignment horizontal="center" vertical="center"/>
    </xf>
    <xf numFmtId="1" fontId="8" fillId="2" borderId="52" xfId="0" applyNumberFormat="1" applyFont="1" applyFill="1" applyBorder="1" applyAlignment="1">
      <alignment horizontal="center" vertical="center"/>
    </xf>
    <xf numFmtId="1" fontId="8" fillId="2" borderId="16" xfId="0" applyNumberFormat="1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/>
    </xf>
    <xf numFmtId="0" fontId="0" fillId="0" borderId="0" xfId="0" applyFill="1" applyBorder="1"/>
    <xf numFmtId="0" fontId="1" fillId="2" borderId="0" xfId="0" applyFont="1" applyFill="1" applyAlignment="1">
      <alignment vertical="center"/>
    </xf>
    <xf numFmtId="49" fontId="39" fillId="2" borderId="0" xfId="0" applyNumberFormat="1" applyFont="1" applyFill="1" applyAlignment="1">
      <alignment vertical="center"/>
    </xf>
    <xf numFmtId="0" fontId="4" fillId="2" borderId="1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/>
    <xf numFmtId="1" fontId="8" fillId="0" borderId="1" xfId="0" applyNumberFormat="1" applyFont="1" applyFill="1" applyBorder="1" applyAlignment="1">
      <alignment horizontal="center"/>
    </xf>
    <xf numFmtId="0" fontId="0" fillId="2" borderId="0" xfId="0" applyFill="1"/>
    <xf numFmtId="0" fontId="13" fillId="2" borderId="19" xfId="0" applyFont="1" applyFill="1" applyBorder="1" applyAlignment="1">
      <alignment horizontal="center"/>
    </xf>
    <xf numFmtId="0" fontId="13" fillId="2" borderId="10" xfId="0" applyFont="1" applyFill="1" applyBorder="1" applyAlignment="1">
      <alignment horizontal="center"/>
    </xf>
    <xf numFmtId="0" fontId="13" fillId="2" borderId="35" xfId="0" applyFont="1" applyFill="1" applyBorder="1" applyAlignment="1">
      <alignment horizontal="center"/>
    </xf>
    <xf numFmtId="0" fontId="1" fillId="2" borderId="44" xfId="0" applyFont="1" applyFill="1" applyBorder="1" applyAlignment="1">
      <alignment horizontal="left" vertical="center"/>
    </xf>
    <xf numFmtId="0" fontId="14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center"/>
    </xf>
    <xf numFmtId="0" fontId="14" fillId="2" borderId="0" xfId="0" applyFont="1" applyFill="1" applyBorder="1" applyAlignment="1">
      <alignment horizontal="left"/>
    </xf>
    <xf numFmtId="0" fontId="15" fillId="2" borderId="0" xfId="0" applyFont="1" applyFill="1" applyBorder="1" applyAlignment="1">
      <alignment horizontal="left"/>
    </xf>
    <xf numFmtId="0" fontId="17" fillId="2" borderId="55" xfId="0" applyFont="1" applyFill="1" applyBorder="1" applyAlignment="1">
      <alignment horizontal="center"/>
    </xf>
    <xf numFmtId="0" fontId="11" fillId="4" borderId="15" xfId="0" applyFont="1" applyFill="1" applyBorder="1" applyAlignment="1">
      <alignment horizontal="right"/>
    </xf>
    <xf numFmtId="0" fontId="11" fillId="4" borderId="2" xfId="0" applyFont="1" applyFill="1" applyBorder="1" applyAlignment="1">
      <alignment horizontal="right"/>
    </xf>
    <xf numFmtId="0" fontId="11" fillId="4" borderId="15" xfId="0" applyFont="1" applyFill="1" applyBorder="1" applyAlignment="1">
      <alignment horizontal="center"/>
    </xf>
    <xf numFmtId="0" fontId="11" fillId="4" borderId="42" xfId="0" applyFont="1" applyFill="1" applyBorder="1" applyAlignment="1">
      <alignment horizontal="center"/>
    </xf>
    <xf numFmtId="0" fontId="11" fillId="4" borderId="42" xfId="0" applyFont="1" applyFill="1" applyBorder="1" applyAlignment="1">
      <alignment horizontal="right"/>
    </xf>
    <xf numFmtId="0" fontId="10" fillId="2" borderId="0" xfId="0" applyFont="1" applyFill="1" applyAlignment="1">
      <alignment horizontal="center"/>
    </xf>
    <xf numFmtId="0" fontId="18" fillId="4" borderId="27" xfId="0" applyFont="1" applyFill="1" applyBorder="1" applyAlignment="1" applyProtection="1">
      <alignment horizontal="center" vertical="center"/>
      <protection hidden="1"/>
    </xf>
    <xf numFmtId="0" fontId="0" fillId="2" borderId="0" xfId="0" applyFill="1" applyAlignment="1">
      <alignment horizontal="center"/>
    </xf>
    <xf numFmtId="0" fontId="18" fillId="4" borderId="56" xfId="0" applyFont="1" applyFill="1" applyBorder="1" applyAlignment="1" applyProtection="1">
      <alignment horizontal="center" vertical="center"/>
      <protection hidden="1"/>
    </xf>
    <xf numFmtId="0" fontId="18" fillId="4" borderId="25" xfId="0" applyFont="1" applyFill="1" applyBorder="1" applyAlignment="1" applyProtection="1">
      <alignment horizontal="center" vertical="center"/>
      <protection hidden="1"/>
    </xf>
    <xf numFmtId="0" fontId="18" fillId="4" borderId="26" xfId="0" applyFont="1" applyFill="1" applyBorder="1" applyAlignment="1" applyProtection="1">
      <alignment horizontal="center" vertical="center"/>
      <protection hidden="1"/>
    </xf>
  </cellXfs>
  <cellStyles count="1">
    <cellStyle name="Normal" xfId="0" builtinId="0"/>
  </cellStyles>
  <dxfs count="11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8"/>
      </font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8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45"/>
        </patternFill>
      </fill>
    </dxf>
    <dxf>
      <font>
        <condense val="0"/>
        <extend val="0"/>
        <color indexed="9"/>
      </font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 patternType="solid">
          <fgColor indexed="46"/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8"/>
      </font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lor indexed="8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4C599241-6926-101B-9992-00000B65C6F9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7" Type="http://schemas.openxmlformats.org/officeDocument/2006/relationships/image" Target="../media/image1.emf"/><Relationship Id="rId2" Type="http://schemas.openxmlformats.org/officeDocument/2006/relationships/image" Target="../media/image6.emf"/><Relationship Id="rId1" Type="http://schemas.openxmlformats.org/officeDocument/2006/relationships/image" Target="../media/image7.emf"/><Relationship Id="rId6" Type="http://schemas.openxmlformats.org/officeDocument/2006/relationships/image" Target="../media/image2.emf"/><Relationship Id="rId5" Type="http://schemas.openxmlformats.org/officeDocument/2006/relationships/image" Target="../media/image3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281940</xdr:colOff>
          <xdr:row>2</xdr:row>
          <xdr:rowOff>274320</xdr:rowOff>
        </xdr:from>
        <xdr:to>
          <xdr:col>6</xdr:col>
          <xdr:colOff>510540</xdr:colOff>
          <xdr:row>4</xdr:row>
          <xdr:rowOff>68580</xdr:rowOff>
        </xdr:to>
        <xdr:sp macro="" textlink="">
          <xdr:nvSpPr>
            <xdr:cNvPr id="1027" name="CommandButton1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46480D9F-6BB6-5C09-E8FE-036FA54555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281940</xdr:colOff>
          <xdr:row>4</xdr:row>
          <xdr:rowOff>129540</xdr:rowOff>
        </xdr:from>
        <xdr:to>
          <xdr:col>6</xdr:col>
          <xdr:colOff>518160</xdr:colOff>
          <xdr:row>5</xdr:row>
          <xdr:rowOff>266700</xdr:rowOff>
        </xdr:to>
        <xdr:sp macro="" textlink="">
          <xdr:nvSpPr>
            <xdr:cNvPr id="1028" name="CommandButton2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A446073E-6BDE-D6B9-AFAA-6859DC6AE55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0</xdr:col>
          <xdr:colOff>0</xdr:colOff>
          <xdr:row>0</xdr:row>
          <xdr:rowOff>7620</xdr:rowOff>
        </xdr:from>
        <xdr:to>
          <xdr:col>6</xdr:col>
          <xdr:colOff>502920</xdr:colOff>
          <xdr:row>0</xdr:row>
          <xdr:rowOff>350520</xdr:rowOff>
        </xdr:to>
        <xdr:sp macro="" textlink="">
          <xdr:nvSpPr>
            <xdr:cNvPr id="1030" name="TextBox1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DB1BDF2C-05AC-34FC-30F5-1A0E0D6F288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0</xdr:col>
          <xdr:colOff>114300</xdr:colOff>
          <xdr:row>0</xdr:row>
          <xdr:rowOff>708660</xdr:rowOff>
        </xdr:from>
        <xdr:to>
          <xdr:col>1</xdr:col>
          <xdr:colOff>1379220</xdr:colOff>
          <xdr:row>4</xdr:row>
          <xdr:rowOff>281940</xdr:rowOff>
        </xdr:to>
        <xdr:sp macro="" textlink="">
          <xdr:nvSpPr>
            <xdr:cNvPr id="1031" name="Image1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8C6D15E-E920-B53D-47B7-91237212372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0</xdr:col>
          <xdr:colOff>0</xdr:colOff>
          <xdr:row>4</xdr:row>
          <xdr:rowOff>259080</xdr:rowOff>
        </xdr:from>
        <xdr:to>
          <xdr:col>1</xdr:col>
          <xdr:colOff>1264920</xdr:colOff>
          <xdr:row>5</xdr:row>
          <xdr:rowOff>106680</xdr:rowOff>
        </xdr:to>
        <xdr:sp macro="" textlink="">
          <xdr:nvSpPr>
            <xdr:cNvPr id="1032" name="TextBox2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D90D89C7-7AD5-43A4-7967-3C9FDC6279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0</xdr:col>
          <xdr:colOff>0</xdr:colOff>
          <xdr:row>0</xdr:row>
          <xdr:rowOff>342900</xdr:rowOff>
        </xdr:from>
        <xdr:to>
          <xdr:col>6</xdr:col>
          <xdr:colOff>632460</xdr:colOff>
          <xdr:row>0</xdr:row>
          <xdr:rowOff>693420</xdr:rowOff>
        </xdr:to>
        <xdr:sp macro="" textlink="">
          <xdr:nvSpPr>
            <xdr:cNvPr id="1034" name="TextBox4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DB6E70CD-D8B6-7269-4387-B38E089DED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0</xdr:col>
          <xdr:colOff>0</xdr:colOff>
          <xdr:row>5</xdr:row>
          <xdr:rowOff>83820</xdr:rowOff>
        </xdr:from>
        <xdr:to>
          <xdr:col>2</xdr:col>
          <xdr:colOff>624840</xdr:colOff>
          <xdr:row>5</xdr:row>
          <xdr:rowOff>350520</xdr:rowOff>
        </xdr:to>
        <xdr:sp macro="" textlink="">
          <xdr:nvSpPr>
            <xdr:cNvPr id="1035" name="TextBox5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22397A2F-466F-9F70-C411-00BBB60BC2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17" Type="http://schemas.openxmlformats.org/officeDocument/2006/relationships/image" Target="../media/image7.emf"/><Relationship Id="rId12" Type="http://schemas.openxmlformats.org/officeDocument/2006/relationships/control" Target="../activeX/activeX5.x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1" Type="http://schemas.openxmlformats.org/officeDocument/2006/relationships/printerSettings" Target="../printerSettings/printerSettings1.bin"/><Relationship Id="rId11" Type="http://schemas.openxmlformats.org/officeDocument/2006/relationships/image" Target="../media/image4.emf"/><Relationship Id="rId6" Type="http://schemas.openxmlformats.org/officeDocument/2006/relationships/control" Target="../activeX/activeX2.xml"/><Relationship Id="rId15" Type="http://schemas.openxmlformats.org/officeDocument/2006/relationships/image" Target="../media/image6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14" Type="http://schemas.openxmlformats.org/officeDocument/2006/relationships/control" Target="../activeX/activeX6.xml"/><Relationship Id="rId9" Type="http://schemas.openxmlformats.org/officeDocument/2006/relationships/image" Target="../media/image3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B4C72A-3483-4714-9074-B83F5337FD23}">
  <sheetPr codeName="Lapa1">
    <tabColor indexed="10"/>
  </sheetPr>
  <dimension ref="A1:O95"/>
  <sheetViews>
    <sheetView workbookViewId="0">
      <selection activeCell="A10" sqref="A10"/>
    </sheetView>
  </sheetViews>
  <sheetFormatPr defaultRowHeight="13.15"/>
  <cols>
    <col min="1" max="1" width="9.7109375" customWidth="1"/>
    <col min="2" max="2" width="20.7109375" customWidth="1"/>
    <col min="3" max="3" width="15.7109375" customWidth="1"/>
    <col min="4" max="14" width="9.7109375" customWidth="1"/>
  </cols>
  <sheetData>
    <row r="1" spans="1:15" ht="60" customHeight="1">
      <c r="A1" s="154"/>
      <c r="B1" s="155"/>
      <c r="C1" s="155"/>
      <c r="D1" s="155"/>
      <c r="E1" s="155"/>
      <c r="F1" s="155"/>
      <c r="G1" s="156"/>
      <c r="H1" s="158"/>
      <c r="I1" s="158"/>
      <c r="J1" s="158"/>
      <c r="K1" s="158"/>
      <c r="L1" s="158"/>
      <c r="M1" s="158"/>
      <c r="N1" s="158"/>
      <c r="O1" s="187"/>
    </row>
    <row r="2" spans="1:15" ht="29.25" customHeight="1">
      <c r="A2" s="157"/>
      <c r="B2" s="158"/>
      <c r="C2" s="158"/>
      <c r="D2" s="158"/>
      <c r="E2" s="158"/>
      <c r="F2" s="158"/>
      <c r="G2" s="159"/>
      <c r="H2" s="158"/>
      <c r="I2" s="158"/>
      <c r="J2" s="158"/>
      <c r="K2" s="158"/>
      <c r="L2" s="158"/>
      <c r="M2" s="158"/>
      <c r="N2" s="158"/>
      <c r="O2" s="187"/>
    </row>
    <row r="3" spans="1:15" ht="29.25" customHeight="1">
      <c r="A3" s="157"/>
      <c r="B3" s="158"/>
      <c r="C3" s="158"/>
      <c r="D3" s="158"/>
      <c r="E3" s="158"/>
      <c r="F3" s="158"/>
      <c r="G3" s="159"/>
      <c r="H3" s="158"/>
      <c r="I3" s="158"/>
      <c r="J3" s="158"/>
      <c r="K3" s="158"/>
      <c r="L3" s="158"/>
      <c r="M3" s="158"/>
      <c r="N3" s="158"/>
      <c r="O3" s="187"/>
    </row>
    <row r="4" spans="1:15" ht="29.25" customHeight="1">
      <c r="A4" s="157"/>
      <c r="B4" s="158"/>
      <c r="C4" s="158"/>
      <c r="D4" s="158"/>
      <c r="E4" s="158"/>
      <c r="F4" s="158"/>
      <c r="G4" s="159"/>
      <c r="H4" s="158"/>
      <c r="I4" s="158"/>
      <c r="J4" s="158"/>
      <c r="K4" s="158"/>
      <c r="L4" s="158"/>
      <c r="M4" s="158"/>
      <c r="N4" s="158"/>
      <c r="O4" s="187"/>
    </row>
    <row r="5" spans="1:15" ht="33" customHeight="1">
      <c r="A5" s="157"/>
      <c r="B5" s="158"/>
      <c r="C5" s="158"/>
      <c r="D5" s="158"/>
      <c r="E5" s="158"/>
      <c r="F5" s="158"/>
      <c r="G5" s="159"/>
      <c r="H5" s="158"/>
      <c r="I5" s="158"/>
      <c r="J5" s="158"/>
      <c r="K5" s="158"/>
      <c r="L5" s="158"/>
      <c r="M5" s="158"/>
      <c r="N5" s="158"/>
      <c r="O5" s="187"/>
    </row>
    <row r="6" spans="1:15" ht="29.25" customHeight="1" thickBot="1">
      <c r="A6" s="160"/>
      <c r="B6" s="161"/>
      <c r="C6" s="161"/>
      <c r="D6" s="161"/>
      <c r="E6" s="161"/>
      <c r="F6" s="161"/>
      <c r="G6" s="162"/>
      <c r="H6" s="158"/>
      <c r="I6" s="158"/>
      <c r="J6" s="158"/>
      <c r="K6" s="158"/>
      <c r="L6" s="158"/>
      <c r="M6" s="158"/>
      <c r="N6" s="158"/>
      <c r="O6" s="187"/>
    </row>
    <row r="7" spans="1:15" ht="30.75" customHeight="1">
      <c r="A7" s="198" t="s">
        <v>0</v>
      </c>
      <c r="B7" s="198"/>
      <c r="C7" s="198"/>
      <c r="D7" s="198"/>
      <c r="E7" s="198"/>
      <c r="F7" s="198"/>
      <c r="G7" s="198"/>
      <c r="H7" s="188"/>
      <c r="I7" s="188"/>
      <c r="J7" s="188"/>
      <c r="K7" s="188"/>
      <c r="L7" s="188"/>
      <c r="M7" s="188"/>
      <c r="N7" s="188"/>
    </row>
    <row r="8" spans="1:15" ht="15.75" customHeight="1">
      <c r="A8" s="163" t="s">
        <v>1</v>
      </c>
      <c r="B8" s="189" t="s">
        <v>2</v>
      </c>
      <c r="C8" s="164"/>
      <c r="D8" s="165"/>
      <c r="E8" s="166"/>
      <c r="F8" s="166"/>
      <c r="G8" s="166"/>
      <c r="H8" s="165"/>
      <c r="I8" s="165"/>
      <c r="J8" s="165"/>
      <c r="K8" s="165"/>
      <c r="L8" s="165"/>
      <c r="M8" s="165"/>
      <c r="N8" s="165"/>
    </row>
    <row r="9" spans="1:15" ht="16.149999999999999">
      <c r="A9" s="167" t="str">
        <f>IF(ISERROR(B9="BRIVS"),"0",C9)</f>
        <v>0</v>
      </c>
      <c r="B9" s="190" t="e">
        <f>IF(B21="$PNAME",0,LOOKUP(C9,A11:A22,B11:B22))</f>
        <v>#N/A</v>
      </c>
      <c r="C9" s="168" t="e">
        <f>IF(A21="$PP",0,LOOKUP("999*",E11:E22,A11:A22))</f>
        <v>#N/A</v>
      </c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8"/>
    </row>
    <row r="10" spans="1:15" ht="9" customHeight="1">
      <c r="A10" s="169"/>
      <c r="B10" s="170"/>
      <c r="C10" s="171"/>
      <c r="D10" s="170"/>
      <c r="E10" s="170"/>
      <c r="F10" s="170"/>
      <c r="G10" s="170"/>
      <c r="H10" s="170"/>
      <c r="I10" s="170"/>
      <c r="J10" s="170"/>
      <c r="K10" s="170"/>
      <c r="L10" s="170"/>
      <c r="M10" s="170"/>
      <c r="N10" s="170"/>
    </row>
    <row r="11" spans="1:15" ht="13.9">
      <c r="A11" s="1" t="s">
        <v>3</v>
      </c>
      <c r="B11" s="1" t="s">
        <v>4</v>
      </c>
      <c r="C11" s="1" t="s">
        <v>5</v>
      </c>
      <c r="D11" s="2" t="s">
        <v>6</v>
      </c>
      <c r="E11" s="2" t="s">
        <v>7</v>
      </c>
      <c r="F11" s="3" t="s">
        <v>8</v>
      </c>
      <c r="G11" s="2" t="s">
        <v>9</v>
      </c>
      <c r="H11" s="2" t="s">
        <v>10</v>
      </c>
      <c r="I11" s="2" t="s">
        <v>11</v>
      </c>
      <c r="J11" s="2" t="s">
        <v>12</v>
      </c>
      <c r="K11" s="2" t="s">
        <v>13</v>
      </c>
      <c r="L11" s="2" t="s">
        <v>14</v>
      </c>
      <c r="M11" s="2" t="s">
        <v>15</v>
      </c>
      <c r="N11" s="2" t="s">
        <v>16</v>
      </c>
    </row>
    <row r="12" spans="1:15">
      <c r="A12" s="191">
        <v>1</v>
      </c>
      <c r="B12" s="192" t="s">
        <v>17</v>
      </c>
      <c r="C12" s="191" t="s">
        <v>18</v>
      </c>
      <c r="D12" s="191"/>
      <c r="E12" s="193">
        <v>1000</v>
      </c>
      <c r="F12" s="191">
        <v>6.5</v>
      </c>
      <c r="G12" s="191">
        <v>7</v>
      </c>
      <c r="H12" s="191" t="s">
        <v>19</v>
      </c>
      <c r="I12" s="191" t="s">
        <v>20</v>
      </c>
      <c r="J12" s="191" t="s">
        <v>21</v>
      </c>
      <c r="K12" s="191" t="s">
        <v>22</v>
      </c>
      <c r="L12" s="191" t="s">
        <v>23</v>
      </c>
      <c r="M12" s="191" t="s">
        <v>24</v>
      </c>
      <c r="N12" s="191" t="s">
        <v>25</v>
      </c>
    </row>
    <row r="13" spans="1:15">
      <c r="A13" s="191">
        <v>2</v>
      </c>
      <c r="B13" s="192" t="s">
        <v>26</v>
      </c>
      <c r="C13" s="191" t="s">
        <v>27</v>
      </c>
      <c r="D13" s="191"/>
      <c r="E13" s="193">
        <v>1000</v>
      </c>
      <c r="F13" s="191">
        <v>3</v>
      </c>
      <c r="G13" s="191">
        <v>7</v>
      </c>
      <c r="H13" s="191" t="s">
        <v>28</v>
      </c>
      <c r="I13" s="191" t="s">
        <v>23</v>
      </c>
      <c r="J13" s="191" t="s">
        <v>29</v>
      </c>
      <c r="K13" s="191" t="s">
        <v>30</v>
      </c>
      <c r="L13" s="191" t="s">
        <v>31</v>
      </c>
      <c r="M13" s="191" t="s">
        <v>32</v>
      </c>
      <c r="N13" s="191" t="s">
        <v>33</v>
      </c>
    </row>
    <row r="14" spans="1:15">
      <c r="A14" s="191">
        <v>3</v>
      </c>
      <c r="B14" s="192" t="s">
        <v>34</v>
      </c>
      <c r="C14" s="191" t="s">
        <v>35</v>
      </c>
      <c r="D14" s="191"/>
      <c r="E14" s="193">
        <v>1000</v>
      </c>
      <c r="F14" s="191">
        <v>5</v>
      </c>
      <c r="G14" s="191">
        <v>7</v>
      </c>
      <c r="H14" s="191" t="s">
        <v>36</v>
      </c>
      <c r="I14" s="191" t="s">
        <v>37</v>
      </c>
      <c r="J14" s="191" t="s">
        <v>38</v>
      </c>
      <c r="K14" s="191" t="s">
        <v>39</v>
      </c>
      <c r="L14" s="191" t="s">
        <v>20</v>
      </c>
      <c r="M14" s="191" t="s">
        <v>40</v>
      </c>
      <c r="N14" s="191" t="s">
        <v>41</v>
      </c>
    </row>
    <row r="15" spans="1:15">
      <c r="A15" s="191">
        <v>4</v>
      </c>
      <c r="B15" s="192" t="s">
        <v>42</v>
      </c>
      <c r="C15" s="191" t="s">
        <v>35</v>
      </c>
      <c r="D15" s="191"/>
      <c r="E15" s="193">
        <v>1000</v>
      </c>
      <c r="F15" s="191">
        <v>1</v>
      </c>
      <c r="G15" s="191">
        <v>7</v>
      </c>
      <c r="H15" s="191" t="s">
        <v>43</v>
      </c>
      <c r="I15" s="191" t="s">
        <v>44</v>
      </c>
      <c r="J15" s="191" t="s">
        <v>45</v>
      </c>
      <c r="K15" s="191" t="s">
        <v>46</v>
      </c>
      <c r="L15" s="191" t="s">
        <v>47</v>
      </c>
      <c r="M15" s="191" t="s">
        <v>48</v>
      </c>
      <c r="N15" s="191" t="s">
        <v>49</v>
      </c>
    </row>
    <row r="16" spans="1:15">
      <c r="A16" s="191">
        <v>5</v>
      </c>
      <c r="B16" s="192" t="s">
        <v>50</v>
      </c>
      <c r="C16" s="191" t="s">
        <v>35</v>
      </c>
      <c r="D16" s="191"/>
      <c r="E16" s="193">
        <v>1000</v>
      </c>
      <c r="F16" s="191">
        <v>4.5</v>
      </c>
      <c r="G16" s="191">
        <v>7</v>
      </c>
      <c r="H16" s="191" t="s">
        <v>25</v>
      </c>
      <c r="I16" s="191" t="s">
        <v>32</v>
      </c>
      <c r="J16" s="191" t="s">
        <v>51</v>
      </c>
      <c r="K16" s="191" t="s">
        <v>40</v>
      </c>
      <c r="L16" s="191" t="s">
        <v>44</v>
      </c>
      <c r="M16" s="191" t="s">
        <v>52</v>
      </c>
      <c r="N16" s="191" t="s">
        <v>53</v>
      </c>
    </row>
    <row r="17" spans="1:14">
      <c r="A17" s="191">
        <v>6</v>
      </c>
      <c r="B17" s="192" t="s">
        <v>54</v>
      </c>
      <c r="C17" s="191" t="s">
        <v>35</v>
      </c>
      <c r="D17" s="191"/>
      <c r="E17" s="193">
        <v>1000</v>
      </c>
      <c r="F17" s="191">
        <v>3</v>
      </c>
      <c r="G17" s="191">
        <v>7</v>
      </c>
      <c r="H17" s="191" t="s">
        <v>55</v>
      </c>
      <c r="I17" s="191" t="s">
        <v>30</v>
      </c>
      <c r="J17" s="191" t="s">
        <v>37</v>
      </c>
      <c r="K17" s="191" t="s">
        <v>41</v>
      </c>
      <c r="L17" s="191" t="s">
        <v>56</v>
      </c>
      <c r="M17" s="191" t="s">
        <v>57</v>
      </c>
      <c r="N17" s="191" t="s">
        <v>47</v>
      </c>
    </row>
    <row r="18" spans="1:14">
      <c r="A18" s="191">
        <v>7</v>
      </c>
      <c r="B18" s="192" t="s">
        <v>58</v>
      </c>
      <c r="C18" s="191" t="s">
        <v>27</v>
      </c>
      <c r="D18" s="191"/>
      <c r="E18" s="193">
        <v>1000</v>
      </c>
      <c r="F18" s="191">
        <v>3.5</v>
      </c>
      <c r="G18" s="191">
        <v>7</v>
      </c>
      <c r="H18" s="191" t="s">
        <v>47</v>
      </c>
      <c r="I18" s="191" t="s">
        <v>56</v>
      </c>
      <c r="J18" s="191" t="s">
        <v>55</v>
      </c>
      <c r="K18" s="191" t="s">
        <v>57</v>
      </c>
      <c r="L18" s="191" t="s">
        <v>59</v>
      </c>
      <c r="M18" s="191" t="s">
        <v>44</v>
      </c>
      <c r="N18" s="191" t="s">
        <v>37</v>
      </c>
    </row>
    <row r="19" spans="1:14">
      <c r="A19" s="191">
        <v>8</v>
      </c>
      <c r="B19" s="192" t="s">
        <v>60</v>
      </c>
      <c r="C19" s="191" t="s">
        <v>35</v>
      </c>
      <c r="D19" s="191"/>
      <c r="E19" s="193">
        <v>1000</v>
      </c>
      <c r="F19" s="191">
        <v>1</v>
      </c>
      <c r="G19" s="191">
        <v>7</v>
      </c>
      <c r="H19" s="191" t="s">
        <v>22</v>
      </c>
      <c r="I19" s="191" t="s">
        <v>49</v>
      </c>
      <c r="J19" s="191" t="s">
        <v>48</v>
      </c>
      <c r="K19" s="191" t="s">
        <v>61</v>
      </c>
      <c r="L19" s="191" t="s">
        <v>45</v>
      </c>
      <c r="M19" s="191" t="s">
        <v>43</v>
      </c>
      <c r="N19" s="191" t="s">
        <v>62</v>
      </c>
    </row>
    <row r="20" spans="1:14">
      <c r="A20" s="191">
        <v>9</v>
      </c>
      <c r="B20" s="192" t="s">
        <v>63</v>
      </c>
      <c r="C20" s="191" t="s">
        <v>27</v>
      </c>
      <c r="D20" s="191"/>
      <c r="E20" s="193">
        <v>1000</v>
      </c>
      <c r="F20" s="191">
        <v>4.5</v>
      </c>
      <c r="G20" s="191">
        <v>7</v>
      </c>
      <c r="H20" s="191" t="s">
        <v>64</v>
      </c>
      <c r="I20" s="191" t="s">
        <v>65</v>
      </c>
      <c r="J20" s="191" t="s">
        <v>66</v>
      </c>
      <c r="K20" s="191" t="s">
        <v>52</v>
      </c>
      <c r="L20" s="191" t="s">
        <v>55</v>
      </c>
      <c r="M20" s="191" t="s">
        <v>53</v>
      </c>
      <c r="N20" s="191" t="s">
        <v>67</v>
      </c>
    </row>
    <row r="21" spans="1:14">
      <c r="A21" s="191">
        <v>10</v>
      </c>
      <c r="B21" s="192" t="s">
        <v>68</v>
      </c>
      <c r="C21" s="191" t="s">
        <v>35</v>
      </c>
      <c r="D21" s="191"/>
      <c r="E21" s="193">
        <v>1000</v>
      </c>
      <c r="F21" s="191">
        <v>3</v>
      </c>
      <c r="G21" s="191">
        <v>7</v>
      </c>
      <c r="H21" s="191" t="s">
        <v>62</v>
      </c>
      <c r="I21" s="191" t="s">
        <v>33</v>
      </c>
      <c r="J21" s="191" t="s">
        <v>53</v>
      </c>
      <c r="K21" s="191" t="s">
        <v>69</v>
      </c>
      <c r="L21" s="191" t="s">
        <v>49</v>
      </c>
      <c r="M21" s="191" t="s">
        <v>64</v>
      </c>
      <c r="N21" s="191" t="s">
        <v>55</v>
      </c>
    </row>
    <row r="22" spans="1:14">
      <c r="A22" s="4"/>
      <c r="B22" s="5"/>
      <c r="C22" s="4"/>
      <c r="D22" s="4"/>
      <c r="E22" s="6"/>
      <c r="F22" s="4"/>
      <c r="G22" s="4"/>
      <c r="H22" s="7"/>
      <c r="I22" s="7"/>
      <c r="J22" s="7"/>
      <c r="K22" s="7"/>
      <c r="L22" s="7"/>
      <c r="M22" s="7"/>
      <c r="N22" s="7"/>
    </row>
    <row r="23" spans="1:14">
      <c r="A23" s="4"/>
      <c r="B23" s="5"/>
      <c r="C23" s="4"/>
      <c r="D23" s="4"/>
      <c r="E23" s="6"/>
      <c r="F23" s="4"/>
      <c r="G23" s="4"/>
      <c r="H23" s="7"/>
      <c r="I23" s="7"/>
      <c r="J23" s="7"/>
      <c r="K23" s="7"/>
      <c r="L23" s="7"/>
      <c r="M23" s="7"/>
      <c r="N23" s="7"/>
    </row>
    <row r="24" spans="1:14">
      <c r="A24" s="4"/>
      <c r="B24" s="5"/>
      <c r="C24" s="4"/>
      <c r="D24" s="4"/>
      <c r="E24" s="6"/>
      <c r="F24" s="4"/>
      <c r="G24" s="4"/>
      <c r="H24" s="7"/>
      <c r="I24" s="7"/>
      <c r="J24" s="7"/>
      <c r="K24" s="7"/>
      <c r="L24" s="7"/>
      <c r="M24" s="7"/>
      <c r="N24" s="7"/>
    </row>
    <row r="25" spans="1:14">
      <c r="A25" s="4"/>
      <c r="B25" s="5"/>
      <c r="C25" s="4"/>
      <c r="D25" s="4"/>
      <c r="E25" s="6"/>
      <c r="F25" s="4"/>
      <c r="G25" s="4"/>
      <c r="H25" s="7"/>
      <c r="I25" s="7"/>
      <c r="J25" s="7"/>
      <c r="K25" s="7"/>
      <c r="L25" s="7"/>
      <c r="M25" s="7"/>
      <c r="N25" s="7"/>
    </row>
    <row r="26" spans="1:14">
      <c r="A26" s="4"/>
      <c r="B26" s="5"/>
      <c r="C26" s="4"/>
      <c r="D26" s="4"/>
      <c r="E26" s="6"/>
      <c r="F26" s="4"/>
      <c r="G26" s="4"/>
      <c r="H26" s="7"/>
      <c r="I26" s="7"/>
      <c r="J26" s="7"/>
      <c r="K26" s="7"/>
      <c r="L26" s="7"/>
      <c r="M26" s="7"/>
      <c r="N26" s="7"/>
    </row>
    <row r="27" spans="1:14">
      <c r="A27" s="4"/>
      <c r="B27" s="5"/>
      <c r="C27" s="4"/>
      <c r="D27" s="4"/>
      <c r="E27" s="6"/>
      <c r="F27" s="4"/>
      <c r="G27" s="4"/>
      <c r="H27" s="7"/>
      <c r="I27" s="7"/>
      <c r="J27" s="7"/>
      <c r="K27" s="7"/>
      <c r="L27" s="7"/>
      <c r="M27" s="7"/>
      <c r="N27" s="7"/>
    </row>
    <row r="28" spans="1:14">
      <c r="A28" s="4"/>
      <c r="B28" s="5"/>
      <c r="C28" s="4"/>
      <c r="D28" s="4"/>
      <c r="E28" s="6"/>
      <c r="F28" s="4"/>
      <c r="G28" s="4"/>
      <c r="H28" s="7"/>
      <c r="I28" s="7"/>
      <c r="J28" s="7"/>
      <c r="K28" s="7"/>
      <c r="L28" s="7"/>
      <c r="M28" s="7"/>
      <c r="N28" s="7"/>
    </row>
    <row r="29" spans="1:14">
      <c r="A29" s="4"/>
      <c r="B29" s="5"/>
      <c r="C29" s="4"/>
      <c r="D29" s="4"/>
      <c r="E29" s="6"/>
      <c r="F29" s="4"/>
      <c r="G29" s="4"/>
      <c r="H29" s="7"/>
      <c r="I29" s="7"/>
      <c r="J29" s="7"/>
      <c r="K29" s="7"/>
      <c r="L29" s="7"/>
      <c r="M29" s="7"/>
      <c r="N29" s="7"/>
    </row>
    <row r="30" spans="1:14">
      <c r="A30" s="4"/>
      <c r="B30" s="5"/>
      <c r="C30" s="4"/>
      <c r="D30" s="4"/>
      <c r="E30" s="6"/>
      <c r="F30" s="4"/>
      <c r="G30" s="4"/>
      <c r="H30" s="7"/>
      <c r="I30" s="7"/>
      <c r="J30" s="7"/>
      <c r="K30" s="7"/>
      <c r="L30" s="7"/>
      <c r="M30" s="7"/>
      <c r="N30" s="7"/>
    </row>
    <row r="31" spans="1:14">
      <c r="A31" s="4"/>
      <c r="B31" s="5"/>
      <c r="C31" s="4"/>
      <c r="D31" s="4"/>
      <c r="E31" s="6"/>
      <c r="F31" s="4"/>
      <c r="G31" s="4"/>
      <c r="H31" s="7"/>
      <c r="I31" s="7"/>
      <c r="J31" s="7"/>
      <c r="K31" s="7"/>
      <c r="L31" s="7"/>
      <c r="M31" s="7"/>
      <c r="N31" s="7"/>
    </row>
    <row r="32" spans="1:14">
      <c r="A32" s="4"/>
      <c r="B32" s="5"/>
      <c r="C32" s="4"/>
      <c r="D32" s="4"/>
      <c r="E32" s="6"/>
      <c r="F32" s="4"/>
      <c r="G32" s="4"/>
      <c r="H32" s="7"/>
      <c r="I32" s="7"/>
      <c r="J32" s="7"/>
      <c r="K32" s="7"/>
      <c r="L32" s="7"/>
      <c r="M32" s="7"/>
      <c r="N32" s="7"/>
    </row>
    <row r="33" spans="1:14">
      <c r="A33" s="4"/>
      <c r="B33" s="5"/>
      <c r="C33" s="4"/>
      <c r="D33" s="4"/>
      <c r="E33" s="6"/>
      <c r="F33" s="4"/>
      <c r="G33" s="4"/>
      <c r="H33" s="7"/>
      <c r="I33" s="7"/>
      <c r="J33" s="7"/>
      <c r="K33" s="7"/>
      <c r="L33" s="7"/>
      <c r="M33" s="7"/>
      <c r="N33" s="7"/>
    </row>
    <row r="34" spans="1:14">
      <c r="A34" s="4"/>
      <c r="B34" s="5"/>
      <c r="C34" s="4"/>
      <c r="D34" s="4"/>
      <c r="E34" s="6"/>
      <c r="F34" s="4"/>
      <c r="G34" s="4"/>
      <c r="H34" s="7"/>
      <c r="I34" s="7"/>
      <c r="J34" s="7"/>
      <c r="K34" s="7"/>
      <c r="L34" s="7"/>
      <c r="M34" s="7"/>
      <c r="N34" s="7"/>
    </row>
    <row r="35" spans="1:14">
      <c r="A35" s="4"/>
      <c r="B35" s="5"/>
      <c r="C35" s="4"/>
      <c r="D35" s="4"/>
      <c r="E35" s="6"/>
      <c r="F35" s="4"/>
      <c r="G35" s="4"/>
      <c r="H35" s="7"/>
      <c r="I35" s="7"/>
      <c r="J35" s="7"/>
      <c r="K35" s="7"/>
      <c r="L35" s="7"/>
      <c r="M35" s="7"/>
      <c r="N35" s="7"/>
    </row>
    <row r="36" spans="1:14">
      <c r="A36" s="4"/>
      <c r="B36" s="5"/>
      <c r="C36" s="4"/>
      <c r="D36" s="4"/>
      <c r="E36" s="6"/>
      <c r="F36" s="4"/>
      <c r="G36" s="4"/>
      <c r="H36" s="7"/>
      <c r="I36" s="7"/>
      <c r="J36" s="7"/>
      <c r="K36" s="7"/>
      <c r="L36" s="7"/>
      <c r="M36" s="7"/>
      <c r="N36" s="7"/>
    </row>
    <row r="37" spans="1:14">
      <c r="A37" s="4"/>
      <c r="B37" s="5"/>
      <c r="C37" s="4"/>
      <c r="D37" s="4"/>
      <c r="E37" s="6"/>
      <c r="F37" s="4"/>
      <c r="G37" s="4"/>
      <c r="H37" s="7"/>
      <c r="I37" s="7"/>
      <c r="J37" s="7"/>
      <c r="K37" s="7"/>
      <c r="L37" s="7"/>
      <c r="M37" s="7"/>
      <c r="N37" s="7"/>
    </row>
    <row r="38" spans="1:14">
      <c r="A38" s="4"/>
      <c r="B38" s="5"/>
      <c r="C38" s="4"/>
      <c r="D38" s="4"/>
      <c r="E38" s="6"/>
      <c r="F38" s="4"/>
      <c r="G38" s="4"/>
      <c r="H38" s="7"/>
      <c r="I38" s="7"/>
      <c r="J38" s="7"/>
      <c r="K38" s="7"/>
      <c r="L38" s="7"/>
      <c r="M38" s="7"/>
      <c r="N38" s="7"/>
    </row>
    <row r="39" spans="1:14">
      <c r="A39" s="4"/>
      <c r="B39" s="5"/>
      <c r="C39" s="4"/>
      <c r="D39" s="4"/>
      <c r="E39" s="6"/>
      <c r="F39" s="4"/>
      <c r="G39" s="4"/>
      <c r="H39" s="7"/>
      <c r="I39" s="7"/>
      <c r="J39" s="7"/>
      <c r="K39" s="7"/>
      <c r="L39" s="7"/>
      <c r="M39" s="7"/>
      <c r="N39" s="7"/>
    </row>
    <row r="40" spans="1:14">
      <c r="A40" s="4"/>
      <c r="B40" s="5"/>
      <c r="C40" s="4"/>
      <c r="D40" s="4"/>
      <c r="E40" s="6"/>
      <c r="F40" s="4"/>
      <c r="G40" s="4"/>
      <c r="H40" s="7"/>
      <c r="I40" s="7"/>
      <c r="J40" s="7"/>
      <c r="K40" s="7"/>
      <c r="L40" s="7"/>
      <c r="M40" s="7"/>
      <c r="N40" s="7"/>
    </row>
    <row r="41" spans="1:14">
      <c r="A41" s="4"/>
      <c r="B41" s="5"/>
      <c r="C41" s="4"/>
      <c r="D41" s="4"/>
      <c r="E41" s="6"/>
      <c r="F41" s="4"/>
      <c r="G41" s="4"/>
      <c r="H41" s="7"/>
      <c r="I41" s="7"/>
      <c r="J41" s="7"/>
      <c r="K41" s="7"/>
      <c r="L41" s="7"/>
      <c r="M41" s="7"/>
      <c r="N41" s="7"/>
    </row>
    <row r="42" spans="1:14">
      <c r="A42" s="4"/>
      <c r="B42" s="5"/>
      <c r="C42" s="4"/>
      <c r="D42" s="4"/>
      <c r="E42" s="6"/>
      <c r="F42" s="4"/>
      <c r="G42" s="4"/>
      <c r="H42" s="7"/>
      <c r="I42" s="7"/>
      <c r="J42" s="7"/>
      <c r="K42" s="7"/>
      <c r="L42" s="7"/>
      <c r="M42" s="7"/>
      <c r="N42" s="7"/>
    </row>
    <row r="43" spans="1:14">
      <c r="A43" s="4"/>
      <c r="B43" s="5"/>
      <c r="C43" s="4"/>
      <c r="D43" s="4"/>
      <c r="E43" s="6"/>
      <c r="F43" s="4"/>
      <c r="G43" s="4"/>
      <c r="H43" s="7"/>
      <c r="I43" s="7"/>
      <c r="J43" s="7"/>
      <c r="K43" s="7"/>
      <c r="L43" s="7"/>
      <c r="M43" s="7"/>
      <c r="N43" s="7"/>
    </row>
    <row r="44" spans="1:14">
      <c r="A44" s="4"/>
      <c r="B44" s="5"/>
      <c r="C44" s="4"/>
      <c r="D44" s="4"/>
      <c r="E44" s="6"/>
      <c r="F44" s="4"/>
      <c r="G44" s="4"/>
      <c r="H44" s="7"/>
      <c r="I44" s="7"/>
      <c r="J44" s="7"/>
      <c r="K44" s="7"/>
      <c r="L44" s="7"/>
      <c r="M44" s="7"/>
      <c r="N44" s="7"/>
    </row>
    <row r="45" spans="1:14">
      <c r="A45" s="4"/>
      <c r="B45" s="5"/>
      <c r="C45" s="4"/>
      <c r="D45" s="4"/>
      <c r="E45" s="6"/>
      <c r="F45" s="4"/>
      <c r="G45" s="4"/>
      <c r="H45" s="7"/>
      <c r="I45" s="7"/>
      <c r="J45" s="7"/>
      <c r="K45" s="7"/>
      <c r="L45" s="7"/>
      <c r="M45" s="7"/>
      <c r="N45" s="7"/>
    </row>
    <row r="46" spans="1:14">
      <c r="A46" s="4"/>
      <c r="B46" s="5"/>
      <c r="C46" s="4"/>
      <c r="D46" s="4"/>
      <c r="E46" s="6"/>
      <c r="F46" s="4"/>
      <c r="G46" s="4"/>
      <c r="H46" s="7"/>
      <c r="I46" s="7"/>
      <c r="J46" s="7"/>
      <c r="K46" s="7"/>
      <c r="L46" s="7"/>
      <c r="M46" s="7"/>
      <c r="N46" s="7"/>
    </row>
    <row r="47" spans="1:14">
      <c r="A47" s="4"/>
      <c r="B47" s="5"/>
      <c r="C47" s="4"/>
      <c r="D47" s="4"/>
      <c r="E47" s="6"/>
      <c r="F47" s="4"/>
      <c r="G47" s="4"/>
      <c r="H47" s="4"/>
      <c r="I47" s="4"/>
      <c r="J47" s="4"/>
      <c r="K47" s="4"/>
      <c r="L47" s="4"/>
      <c r="M47" s="4"/>
      <c r="N47" s="4"/>
    </row>
    <row r="48" spans="1:14">
      <c r="A48" s="4"/>
      <c r="B48" s="5"/>
      <c r="C48" s="4"/>
      <c r="D48" s="4"/>
      <c r="E48" s="6"/>
      <c r="F48" s="4"/>
      <c r="G48" s="4"/>
      <c r="H48" s="4"/>
      <c r="I48" s="4"/>
      <c r="J48" s="4"/>
      <c r="K48" s="4"/>
      <c r="L48" s="4"/>
      <c r="M48" s="4"/>
      <c r="N48" s="4"/>
    </row>
    <row r="49" spans="1:14">
      <c r="A49" s="4"/>
      <c r="B49" s="5"/>
      <c r="C49" s="4"/>
      <c r="D49" s="4"/>
      <c r="E49" s="6"/>
      <c r="F49" s="4"/>
      <c r="G49" s="4"/>
      <c r="H49" s="4"/>
      <c r="I49" s="4"/>
      <c r="J49" s="4"/>
      <c r="K49" s="4"/>
      <c r="L49" s="4"/>
      <c r="M49" s="4"/>
      <c r="N49" s="4"/>
    </row>
    <row r="50" spans="1:14">
      <c r="A50" s="4"/>
      <c r="B50" s="5"/>
      <c r="C50" s="4"/>
      <c r="D50" s="4"/>
      <c r="E50" s="6"/>
      <c r="F50" s="4"/>
      <c r="G50" s="4"/>
      <c r="H50" s="4"/>
      <c r="I50" s="4"/>
      <c r="J50" s="4"/>
      <c r="K50" s="4"/>
      <c r="L50" s="4"/>
      <c r="M50" s="4"/>
      <c r="N50" s="4"/>
    </row>
    <row r="51" spans="1:14">
      <c r="A51" s="4"/>
      <c r="B51" s="5"/>
      <c r="C51" s="4"/>
      <c r="D51" s="4"/>
      <c r="E51" s="6"/>
      <c r="F51" s="4"/>
      <c r="G51" s="4"/>
      <c r="H51" s="4"/>
      <c r="I51" s="4"/>
      <c r="J51" s="4"/>
      <c r="K51" s="4"/>
      <c r="L51" s="4"/>
      <c r="M51" s="4"/>
      <c r="N51" s="4"/>
    </row>
    <row r="52" spans="1:14">
      <c r="A52" s="4"/>
      <c r="B52" s="5"/>
      <c r="C52" s="4"/>
      <c r="D52" s="4"/>
      <c r="E52" s="6"/>
      <c r="F52" s="4"/>
      <c r="G52" s="4"/>
      <c r="H52" s="4"/>
      <c r="I52" s="4"/>
      <c r="J52" s="4"/>
      <c r="K52" s="4"/>
      <c r="L52" s="4"/>
      <c r="M52" s="4"/>
      <c r="N52" s="4"/>
    </row>
    <row r="53" spans="1:14">
      <c r="A53" s="4"/>
      <c r="B53" s="5"/>
      <c r="C53" s="4"/>
      <c r="D53" s="4"/>
      <c r="E53" s="6"/>
      <c r="F53" s="4"/>
      <c r="G53" s="4"/>
      <c r="H53" s="4"/>
      <c r="I53" s="4"/>
      <c r="J53" s="4"/>
      <c r="K53" s="4"/>
      <c r="L53" s="4"/>
      <c r="M53" s="4"/>
      <c r="N53" s="4"/>
    </row>
    <row r="54" spans="1:14">
      <c r="A54" s="4"/>
      <c r="B54" s="5"/>
      <c r="C54" s="4"/>
      <c r="D54" s="4"/>
      <c r="E54" s="6"/>
      <c r="F54" s="4"/>
      <c r="G54" s="4"/>
      <c r="H54" s="4"/>
      <c r="I54" s="4"/>
      <c r="J54" s="4"/>
      <c r="K54" s="4"/>
      <c r="L54" s="4"/>
      <c r="M54" s="4"/>
      <c r="N54" s="4"/>
    </row>
    <row r="55" spans="1:14">
      <c r="A55" s="4"/>
      <c r="B55" s="5"/>
      <c r="C55" s="4"/>
      <c r="D55" s="4"/>
      <c r="E55" s="6"/>
      <c r="F55" s="4"/>
      <c r="G55" s="4"/>
      <c r="H55" s="4"/>
      <c r="I55" s="4"/>
      <c r="J55" s="4"/>
      <c r="K55" s="4"/>
      <c r="L55" s="4"/>
      <c r="M55" s="4"/>
      <c r="N55" s="4"/>
    </row>
    <row r="56" spans="1:14">
      <c r="A56" s="4"/>
      <c r="B56" s="5"/>
      <c r="C56" s="4"/>
      <c r="D56" s="4"/>
      <c r="E56" s="6"/>
      <c r="F56" s="4"/>
      <c r="G56" s="4"/>
      <c r="H56" s="4"/>
      <c r="I56" s="4"/>
      <c r="J56" s="4"/>
      <c r="K56" s="4"/>
      <c r="L56" s="4"/>
      <c r="M56" s="4"/>
      <c r="N56" s="4"/>
    </row>
    <row r="57" spans="1:14">
      <c r="A57" s="4"/>
      <c r="B57" s="5"/>
      <c r="C57" s="4"/>
      <c r="D57" s="4"/>
      <c r="E57" s="6"/>
      <c r="F57" s="4"/>
      <c r="G57" s="4"/>
      <c r="H57" s="4"/>
      <c r="I57" s="4"/>
      <c r="J57" s="4"/>
      <c r="K57" s="4"/>
      <c r="L57" s="4"/>
      <c r="M57" s="4"/>
      <c r="N57" s="4"/>
    </row>
    <row r="58" spans="1:14">
      <c r="A58" s="4"/>
      <c r="B58" s="5"/>
      <c r="C58" s="4"/>
      <c r="D58" s="4"/>
      <c r="E58" s="6"/>
      <c r="F58" s="4"/>
      <c r="G58" s="4"/>
      <c r="H58" s="4"/>
      <c r="I58" s="4"/>
      <c r="J58" s="4"/>
      <c r="K58" s="4"/>
      <c r="L58" s="4"/>
      <c r="M58" s="4"/>
      <c r="N58" s="4"/>
    </row>
    <row r="59" spans="1:14">
      <c r="A59" s="4"/>
      <c r="B59" s="5"/>
      <c r="C59" s="4"/>
      <c r="D59" s="4"/>
      <c r="E59" s="6"/>
      <c r="F59" s="4"/>
      <c r="G59" s="4"/>
      <c r="H59" s="4"/>
      <c r="I59" s="4"/>
      <c r="J59" s="4"/>
      <c r="K59" s="4"/>
      <c r="L59" s="4"/>
      <c r="M59" s="4"/>
      <c r="N59" s="4"/>
    </row>
    <row r="60" spans="1:14">
      <c r="A60" s="4"/>
      <c r="B60" s="5"/>
      <c r="C60" s="4"/>
      <c r="D60" s="4"/>
      <c r="E60" s="6"/>
      <c r="F60" s="4"/>
      <c r="G60" s="4"/>
      <c r="H60" s="4"/>
      <c r="I60" s="4"/>
      <c r="J60" s="4"/>
      <c r="K60" s="4"/>
      <c r="L60" s="4"/>
      <c r="M60" s="4"/>
      <c r="N60" s="4"/>
    </row>
    <row r="61" spans="1:14">
      <c r="A61" s="4"/>
      <c r="B61" s="5"/>
      <c r="C61" s="4"/>
      <c r="D61" s="4"/>
      <c r="E61" s="6"/>
      <c r="F61" s="4"/>
      <c r="G61" s="4"/>
      <c r="H61" s="4"/>
      <c r="I61" s="4"/>
      <c r="J61" s="4"/>
      <c r="K61" s="4"/>
      <c r="L61" s="4"/>
      <c r="M61" s="4"/>
      <c r="N61" s="4"/>
    </row>
    <row r="62" spans="1:14">
      <c r="A62" s="4"/>
      <c r="B62" s="5"/>
      <c r="C62" s="4"/>
      <c r="D62" s="4"/>
      <c r="E62" s="6"/>
      <c r="F62" s="4"/>
      <c r="G62" s="4"/>
      <c r="H62" s="4"/>
      <c r="I62" s="4"/>
      <c r="J62" s="4"/>
      <c r="K62" s="4"/>
      <c r="L62" s="4"/>
      <c r="M62" s="4"/>
      <c r="N62" s="4"/>
    </row>
    <row r="63" spans="1:14">
      <c r="A63" s="4"/>
      <c r="B63" s="5"/>
      <c r="C63" s="4"/>
      <c r="D63" s="4"/>
      <c r="E63" s="6"/>
      <c r="F63" s="4"/>
      <c r="G63" s="4"/>
      <c r="H63" s="4"/>
      <c r="I63" s="4"/>
      <c r="J63" s="4"/>
      <c r="K63" s="4"/>
      <c r="L63" s="4"/>
      <c r="M63" s="4"/>
      <c r="N63" s="4"/>
    </row>
    <row r="64" spans="1:14">
      <c r="A64" s="4"/>
      <c r="B64" s="5"/>
      <c r="C64" s="4"/>
      <c r="D64" s="4"/>
      <c r="E64" s="6"/>
      <c r="F64" s="4"/>
      <c r="G64" s="4"/>
      <c r="H64" s="4"/>
      <c r="I64" s="4"/>
      <c r="J64" s="4"/>
      <c r="K64" s="4"/>
      <c r="L64" s="4"/>
      <c r="M64" s="4"/>
      <c r="N64" s="4"/>
    </row>
    <row r="65" spans="1:14">
      <c r="A65" s="4"/>
      <c r="B65" s="5"/>
      <c r="C65" s="4"/>
      <c r="D65" s="4"/>
      <c r="E65" s="6"/>
      <c r="F65" s="4"/>
      <c r="G65" s="4"/>
      <c r="H65" s="4"/>
      <c r="I65" s="4"/>
      <c r="J65" s="4"/>
      <c r="K65" s="4"/>
      <c r="L65" s="4"/>
      <c r="M65" s="4"/>
      <c r="N65" s="4"/>
    </row>
    <row r="66" spans="1:14">
      <c r="A66" s="4"/>
      <c r="B66" s="5"/>
      <c r="C66" s="4"/>
      <c r="D66" s="4"/>
      <c r="E66" s="6"/>
      <c r="F66" s="4"/>
      <c r="G66" s="4"/>
      <c r="H66" s="4"/>
      <c r="I66" s="4"/>
      <c r="J66" s="4"/>
      <c r="K66" s="4"/>
      <c r="L66" s="4"/>
      <c r="M66" s="4"/>
      <c r="N66" s="4"/>
    </row>
    <row r="67" spans="1:14">
      <c r="A67" s="4"/>
      <c r="B67" s="5"/>
      <c r="C67" s="4"/>
      <c r="D67" s="4"/>
      <c r="E67" s="6"/>
      <c r="F67" s="4"/>
      <c r="G67" s="4"/>
      <c r="H67" s="4"/>
      <c r="I67" s="4"/>
      <c r="J67" s="4"/>
      <c r="K67" s="4"/>
      <c r="L67" s="4"/>
      <c r="M67" s="4"/>
      <c r="N67" s="4"/>
    </row>
    <row r="68" spans="1:14">
      <c r="A68" s="4"/>
      <c r="B68" s="5"/>
      <c r="C68" s="4"/>
      <c r="D68" s="4"/>
      <c r="E68" s="6"/>
      <c r="F68" s="4"/>
      <c r="G68" s="4"/>
      <c r="H68" s="4"/>
      <c r="I68" s="4"/>
      <c r="J68" s="4"/>
      <c r="K68" s="4"/>
      <c r="L68" s="4"/>
      <c r="M68" s="4"/>
      <c r="N68" s="4"/>
    </row>
    <row r="69" spans="1:14">
      <c r="A69" s="4"/>
      <c r="B69" s="5"/>
      <c r="C69" s="4"/>
      <c r="D69" s="4"/>
      <c r="E69" s="6"/>
      <c r="F69" s="4"/>
      <c r="G69" s="4"/>
      <c r="H69" s="4"/>
      <c r="I69" s="4"/>
      <c r="J69" s="4"/>
      <c r="K69" s="4"/>
      <c r="L69" s="4"/>
      <c r="M69" s="4"/>
      <c r="N69" s="4"/>
    </row>
    <row r="70" spans="1:14">
      <c r="A70" s="4"/>
      <c r="B70" s="5"/>
      <c r="C70" s="4"/>
      <c r="D70" s="4"/>
      <c r="E70" s="6"/>
      <c r="F70" s="4"/>
      <c r="G70" s="4"/>
      <c r="H70" s="4"/>
      <c r="I70" s="4"/>
      <c r="J70" s="4"/>
      <c r="K70" s="4"/>
      <c r="L70" s="4"/>
      <c r="M70" s="4"/>
      <c r="N70" s="4"/>
    </row>
    <row r="71" spans="1:14">
      <c r="A71" s="4"/>
      <c r="B71" s="5"/>
      <c r="C71" s="4"/>
      <c r="D71" s="4"/>
      <c r="E71" s="6"/>
      <c r="F71" s="4"/>
      <c r="G71" s="4"/>
      <c r="H71" s="4"/>
      <c r="I71" s="4"/>
      <c r="J71" s="4"/>
      <c r="K71" s="4"/>
      <c r="L71" s="4"/>
      <c r="M71" s="4"/>
      <c r="N71" s="4"/>
    </row>
    <row r="72" spans="1:14">
      <c r="A72" s="4"/>
      <c r="B72" s="5"/>
      <c r="C72" s="4"/>
      <c r="D72" s="4"/>
      <c r="E72" s="6"/>
      <c r="F72" s="4"/>
      <c r="G72" s="4"/>
      <c r="H72" s="4"/>
      <c r="I72" s="4"/>
      <c r="J72" s="4"/>
      <c r="K72" s="4"/>
      <c r="L72" s="4"/>
      <c r="M72" s="4"/>
      <c r="N72" s="4"/>
    </row>
    <row r="73" spans="1:14">
      <c r="A73" s="4"/>
      <c r="B73" s="5"/>
      <c r="C73" s="4"/>
      <c r="D73" s="4"/>
      <c r="E73" s="6"/>
      <c r="F73" s="4"/>
      <c r="G73" s="4"/>
      <c r="H73" s="4"/>
      <c r="I73" s="4"/>
      <c r="J73" s="4"/>
      <c r="K73" s="4"/>
      <c r="L73" s="4"/>
      <c r="M73" s="4"/>
      <c r="N73" s="4"/>
    </row>
    <row r="74" spans="1:14">
      <c r="A74" s="4"/>
      <c r="B74" s="5"/>
      <c r="C74" s="4"/>
      <c r="D74" s="4"/>
      <c r="E74" s="6"/>
      <c r="F74" s="4"/>
      <c r="G74" s="4"/>
      <c r="H74" s="4"/>
      <c r="I74" s="4"/>
      <c r="J74" s="4"/>
      <c r="K74" s="4"/>
      <c r="L74" s="4"/>
      <c r="M74" s="4"/>
      <c r="N74" s="4"/>
    </row>
    <row r="75" spans="1:14">
      <c r="A75" s="4"/>
      <c r="B75" s="5"/>
      <c r="C75" s="4"/>
      <c r="D75" s="4"/>
      <c r="E75" s="6"/>
      <c r="F75" s="4"/>
      <c r="G75" s="4"/>
      <c r="H75" s="4"/>
      <c r="I75" s="4"/>
      <c r="J75" s="4"/>
      <c r="K75" s="4"/>
      <c r="L75" s="4"/>
      <c r="M75" s="4"/>
      <c r="N75" s="4"/>
    </row>
    <row r="76" spans="1:14">
      <c r="A76" s="4"/>
      <c r="B76" s="5"/>
      <c r="C76" s="4"/>
      <c r="D76" s="4"/>
      <c r="E76" s="6"/>
      <c r="F76" s="4"/>
      <c r="G76" s="4"/>
      <c r="H76" s="4"/>
      <c r="I76" s="4"/>
      <c r="J76" s="4"/>
      <c r="K76" s="4"/>
      <c r="L76" s="4"/>
      <c r="M76" s="4"/>
      <c r="N76" s="4"/>
    </row>
    <row r="77" spans="1:14">
      <c r="A77" s="4"/>
      <c r="B77" s="5"/>
      <c r="C77" s="4"/>
      <c r="D77" s="4"/>
      <c r="E77" s="6"/>
      <c r="F77" s="4"/>
      <c r="G77" s="4"/>
      <c r="H77" s="4"/>
      <c r="I77" s="4"/>
      <c r="J77" s="4"/>
      <c r="K77" s="4"/>
      <c r="L77" s="4"/>
      <c r="M77" s="4"/>
      <c r="N77" s="4"/>
    </row>
    <row r="78" spans="1:14">
      <c r="A78" s="4"/>
      <c r="B78" s="5"/>
      <c r="C78" s="4"/>
      <c r="D78" s="4"/>
      <c r="E78" s="6"/>
      <c r="F78" s="4"/>
      <c r="G78" s="4"/>
      <c r="H78" s="4"/>
      <c r="I78" s="4"/>
      <c r="J78" s="4"/>
      <c r="K78" s="4"/>
      <c r="L78" s="4"/>
      <c r="M78" s="4"/>
      <c r="N78" s="4"/>
    </row>
    <row r="79" spans="1:14">
      <c r="A79" s="4"/>
      <c r="B79" s="5"/>
      <c r="C79" s="4"/>
      <c r="D79" s="4"/>
      <c r="E79" s="6"/>
      <c r="F79" s="4"/>
      <c r="G79" s="4"/>
      <c r="H79" s="4"/>
      <c r="I79" s="4"/>
      <c r="J79" s="4"/>
      <c r="K79" s="4"/>
      <c r="L79" s="4"/>
      <c r="M79" s="4"/>
      <c r="N79" s="4"/>
    </row>
    <row r="80" spans="1:14">
      <c r="A80" s="4"/>
      <c r="B80" s="5"/>
      <c r="C80" s="4"/>
      <c r="D80" s="4"/>
      <c r="E80" s="6"/>
      <c r="F80" s="4"/>
      <c r="G80" s="4"/>
      <c r="H80" s="4"/>
      <c r="I80" s="4"/>
      <c r="J80" s="4"/>
      <c r="K80" s="4"/>
      <c r="L80" s="4"/>
      <c r="M80" s="4"/>
      <c r="N80" s="4"/>
    </row>
    <row r="81" spans="1:14">
      <c r="A81" s="4"/>
      <c r="B81" s="5"/>
      <c r="C81" s="4"/>
      <c r="D81" s="4"/>
      <c r="E81" s="6"/>
      <c r="F81" s="4"/>
      <c r="G81" s="4"/>
      <c r="H81" s="4"/>
      <c r="I81" s="4"/>
      <c r="J81" s="4"/>
      <c r="K81" s="4"/>
      <c r="L81" s="4"/>
      <c r="M81" s="4"/>
      <c r="N81" s="4"/>
    </row>
    <row r="82" spans="1:14">
      <c r="A82" s="4"/>
      <c r="B82" s="5"/>
      <c r="C82" s="4"/>
      <c r="D82" s="4"/>
      <c r="E82" s="6"/>
      <c r="F82" s="4"/>
      <c r="G82" s="4"/>
      <c r="H82" s="4"/>
      <c r="I82" s="4"/>
      <c r="J82" s="4"/>
      <c r="K82" s="4"/>
      <c r="L82" s="4"/>
      <c r="M82" s="4"/>
      <c r="N82" s="4"/>
    </row>
    <row r="83" spans="1:14">
      <c r="A83" s="4"/>
      <c r="B83" s="5"/>
      <c r="C83" s="4"/>
      <c r="D83" s="4"/>
      <c r="E83" s="6"/>
      <c r="F83" s="4"/>
      <c r="G83" s="4"/>
      <c r="H83" s="4"/>
      <c r="I83" s="4"/>
      <c r="J83" s="4"/>
      <c r="K83" s="4"/>
      <c r="L83" s="4"/>
      <c r="M83" s="4"/>
      <c r="N83" s="4"/>
    </row>
    <row r="84" spans="1:14">
      <c r="A84" s="4"/>
      <c r="B84" s="5"/>
      <c r="C84" s="4"/>
      <c r="D84" s="4"/>
      <c r="E84" s="6"/>
      <c r="F84" s="4"/>
      <c r="G84" s="4"/>
      <c r="H84" s="4"/>
      <c r="I84" s="4"/>
      <c r="J84" s="4"/>
      <c r="K84" s="4"/>
      <c r="L84" s="4"/>
      <c r="M84" s="4"/>
      <c r="N84" s="4"/>
    </row>
    <row r="85" spans="1:14">
      <c r="A85" s="4"/>
      <c r="B85" s="5"/>
      <c r="C85" s="4"/>
      <c r="D85" s="4"/>
      <c r="E85" s="6"/>
      <c r="F85" s="4"/>
      <c r="G85" s="4"/>
      <c r="H85" s="4"/>
      <c r="I85" s="4"/>
      <c r="J85" s="4"/>
      <c r="K85" s="4"/>
      <c r="L85" s="4"/>
      <c r="M85" s="4"/>
      <c r="N85" s="4"/>
    </row>
    <row r="86" spans="1:14">
      <c r="A86" s="4"/>
      <c r="B86" s="5"/>
      <c r="C86" s="4"/>
      <c r="D86" s="4"/>
      <c r="E86" s="6"/>
      <c r="F86" s="4"/>
      <c r="G86" s="4"/>
      <c r="H86" s="4"/>
      <c r="I86" s="4"/>
      <c r="J86" s="4"/>
      <c r="K86" s="4"/>
      <c r="L86" s="4"/>
      <c r="M86" s="4"/>
      <c r="N86" s="4"/>
    </row>
    <row r="87" spans="1:14">
      <c r="A87" s="4"/>
      <c r="B87" s="5"/>
      <c r="C87" s="4"/>
      <c r="D87" s="4"/>
      <c r="E87" s="6"/>
      <c r="F87" s="4"/>
      <c r="G87" s="4"/>
      <c r="H87" s="4"/>
      <c r="I87" s="4"/>
      <c r="J87" s="4"/>
      <c r="K87" s="4"/>
      <c r="L87" s="4"/>
      <c r="M87" s="4"/>
      <c r="N87" s="4"/>
    </row>
    <row r="88" spans="1:14">
      <c r="A88" s="4"/>
      <c r="B88" s="5"/>
      <c r="C88" s="4"/>
      <c r="D88" s="4"/>
      <c r="E88" s="6"/>
      <c r="F88" s="4"/>
      <c r="G88" s="4"/>
      <c r="H88" s="4"/>
      <c r="I88" s="4"/>
      <c r="J88" s="4"/>
      <c r="K88" s="4"/>
      <c r="L88" s="4"/>
      <c r="M88" s="4"/>
      <c r="N88" s="4"/>
    </row>
    <row r="89" spans="1:14">
      <c r="A89" s="4"/>
      <c r="B89" s="5"/>
      <c r="C89" s="4"/>
      <c r="D89" s="4"/>
      <c r="E89" s="6"/>
      <c r="F89" s="4"/>
      <c r="G89" s="4"/>
      <c r="H89" s="4"/>
      <c r="I89" s="4"/>
      <c r="J89" s="4"/>
      <c r="K89" s="4"/>
      <c r="L89" s="4"/>
      <c r="M89" s="4"/>
      <c r="N89" s="4"/>
    </row>
    <row r="90" spans="1:14">
      <c r="A90" s="4"/>
      <c r="B90" s="5"/>
      <c r="C90" s="4"/>
      <c r="D90" s="4"/>
      <c r="E90" s="6"/>
      <c r="F90" s="4"/>
      <c r="G90" s="4"/>
      <c r="H90" s="4"/>
      <c r="I90" s="4"/>
      <c r="J90" s="4"/>
      <c r="K90" s="4"/>
      <c r="L90" s="4"/>
      <c r="M90" s="4"/>
      <c r="N90" s="4"/>
    </row>
    <row r="91" spans="1:14">
      <c r="A91" s="4"/>
      <c r="B91" s="5"/>
      <c r="C91" s="4"/>
      <c r="D91" s="4"/>
      <c r="E91" s="6"/>
      <c r="F91" s="4"/>
      <c r="G91" s="4"/>
      <c r="H91" s="4"/>
      <c r="I91" s="4"/>
      <c r="J91" s="4"/>
      <c r="K91" s="4"/>
      <c r="L91" s="4"/>
      <c r="M91" s="4"/>
      <c r="N91" s="4"/>
    </row>
    <row r="92" spans="1:14">
      <c r="A92" s="4"/>
      <c r="B92" s="5"/>
      <c r="C92" s="4"/>
      <c r="D92" s="4"/>
      <c r="E92" s="6"/>
      <c r="F92" s="4"/>
      <c r="G92" s="4"/>
      <c r="H92" s="4"/>
      <c r="I92" s="4"/>
      <c r="J92" s="4"/>
      <c r="K92" s="4"/>
      <c r="L92" s="4"/>
      <c r="M92" s="4"/>
      <c r="N92" s="4"/>
    </row>
    <row r="93" spans="1:14">
      <c r="A93" s="4"/>
      <c r="B93" s="5"/>
      <c r="C93" s="4"/>
      <c r="D93" s="4"/>
      <c r="E93" s="6"/>
      <c r="F93" s="4"/>
      <c r="G93" s="4"/>
      <c r="H93" s="4"/>
      <c r="I93" s="4"/>
      <c r="J93" s="4"/>
      <c r="K93" s="4"/>
      <c r="L93" s="4"/>
      <c r="M93" s="4"/>
      <c r="N93" s="4"/>
    </row>
    <row r="94" spans="1:14">
      <c r="A94" s="4"/>
      <c r="B94" s="5"/>
      <c r="C94" s="4"/>
      <c r="D94" s="4"/>
      <c r="E94" s="6"/>
      <c r="F94" s="4"/>
      <c r="G94" s="4"/>
      <c r="H94" s="4"/>
      <c r="I94" s="4"/>
      <c r="J94" s="4"/>
      <c r="K94" s="4"/>
      <c r="L94" s="4"/>
      <c r="M94" s="4"/>
      <c r="N94" s="4"/>
    </row>
    <row r="95" spans="1:14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</row>
  </sheetData>
  <mergeCells count="1">
    <mergeCell ref="A7:G7"/>
  </mergeCells>
  <phoneticPr fontId="38" type="noConversion"/>
  <conditionalFormatting sqref="B9">
    <cfRule type="cellIs" dxfId="112" priority="1" stopIfTrue="1" operator="equal">
      <formula>"BRIVS"</formula>
    </cfRule>
  </conditionalFormatting>
  <conditionalFormatting sqref="A9">
    <cfRule type="expression" dxfId="111" priority="2" stopIfTrue="1">
      <formula>A9=0</formula>
    </cfRule>
    <cfRule type="expression" dxfId="110" priority="3" stopIfTrue="1">
      <formula>B9="BRIVS"</formula>
    </cfRule>
  </conditionalFormatting>
  <pageMargins left="0.75" right="0.75" top="1" bottom="1" header="0" footer="0"/>
  <pageSetup paperSize="9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27" r:id="rId16" name="CommandButton1">
          <controlPr defaultSize="0" autoLine="0" r:id="rId17">
            <anchor moveWithCells="1">
              <from>
                <xdr:col>4</xdr:col>
                <xdr:colOff>281940</xdr:colOff>
                <xdr:row>2</xdr:row>
                <xdr:rowOff>274320</xdr:rowOff>
              </from>
              <to>
                <xdr:col>6</xdr:col>
                <xdr:colOff>510540</xdr:colOff>
                <xdr:row>4</xdr:row>
                <xdr:rowOff>68580</xdr:rowOff>
              </to>
            </anchor>
          </controlPr>
        </control>
      </mc:Choice>
      <mc:Fallback>
        <control shapeId="1027" r:id="rId16" name="CommandButton1"/>
      </mc:Fallback>
    </mc:AlternateContent>
    <mc:AlternateContent xmlns:mc="http://schemas.openxmlformats.org/markup-compatibility/2006">
      <mc:Choice Requires="x14">
        <control shapeId="1028" r:id="rId14" name="CommandButton2">
          <controlPr defaultSize="0" autoLine="0" r:id="rId15">
            <anchor moveWithCells="1">
              <from>
                <xdr:col>4</xdr:col>
                <xdr:colOff>281940</xdr:colOff>
                <xdr:row>4</xdr:row>
                <xdr:rowOff>129540</xdr:rowOff>
              </from>
              <to>
                <xdr:col>6</xdr:col>
                <xdr:colOff>518160</xdr:colOff>
                <xdr:row>5</xdr:row>
                <xdr:rowOff>266700</xdr:rowOff>
              </to>
            </anchor>
          </controlPr>
        </control>
      </mc:Choice>
      <mc:Fallback>
        <control shapeId="1028" r:id="rId14" name="CommandButton2"/>
      </mc:Fallback>
    </mc:AlternateContent>
    <mc:AlternateContent xmlns:mc="http://schemas.openxmlformats.org/markup-compatibility/2006">
      <mc:Choice Requires="x14">
        <control shapeId="1030" r:id="rId12" name="TextBox1">
          <controlPr defaultSize="0" autoLine="0" r:id="rId13">
            <anchor>
              <from>
                <xdr:col>0</xdr:col>
                <xdr:colOff>0</xdr:colOff>
                <xdr:row>0</xdr:row>
                <xdr:rowOff>7620</xdr:rowOff>
              </from>
              <to>
                <xdr:col>6</xdr:col>
                <xdr:colOff>502920</xdr:colOff>
                <xdr:row>0</xdr:row>
                <xdr:rowOff>350520</xdr:rowOff>
              </to>
            </anchor>
          </controlPr>
        </control>
      </mc:Choice>
      <mc:Fallback>
        <control shapeId="1030" r:id="rId12" name="TextBox1"/>
      </mc:Fallback>
    </mc:AlternateContent>
    <mc:AlternateContent xmlns:mc="http://schemas.openxmlformats.org/markup-compatibility/2006">
      <mc:Choice Requires="x14">
        <control shapeId="1031" r:id="rId10" name="Image1">
          <controlPr defaultSize="0" autoLine="0" r:id="rId11">
            <anchor>
              <from>
                <xdr:col>0</xdr:col>
                <xdr:colOff>114300</xdr:colOff>
                <xdr:row>0</xdr:row>
                <xdr:rowOff>708660</xdr:rowOff>
              </from>
              <to>
                <xdr:col>1</xdr:col>
                <xdr:colOff>1379220</xdr:colOff>
                <xdr:row>4</xdr:row>
                <xdr:rowOff>281940</xdr:rowOff>
              </to>
            </anchor>
          </controlPr>
        </control>
      </mc:Choice>
      <mc:Fallback>
        <control shapeId="1031" r:id="rId10" name="Image1"/>
      </mc:Fallback>
    </mc:AlternateContent>
    <mc:AlternateContent xmlns:mc="http://schemas.openxmlformats.org/markup-compatibility/2006">
      <mc:Choice Requires="x14">
        <control shapeId="1032" r:id="rId8" name="TextBox2">
          <controlPr defaultSize="0" autoLine="0" r:id="rId9">
            <anchor>
              <from>
                <xdr:col>0</xdr:col>
                <xdr:colOff>0</xdr:colOff>
                <xdr:row>4</xdr:row>
                <xdr:rowOff>259080</xdr:rowOff>
              </from>
              <to>
                <xdr:col>1</xdr:col>
                <xdr:colOff>1264920</xdr:colOff>
                <xdr:row>5</xdr:row>
                <xdr:rowOff>106680</xdr:rowOff>
              </to>
            </anchor>
          </controlPr>
        </control>
      </mc:Choice>
      <mc:Fallback>
        <control shapeId="1032" r:id="rId8" name="TextBox2"/>
      </mc:Fallback>
    </mc:AlternateContent>
    <mc:AlternateContent xmlns:mc="http://schemas.openxmlformats.org/markup-compatibility/2006">
      <mc:Choice Requires="x14">
        <control shapeId="1034" r:id="rId6" name="TextBox4">
          <controlPr defaultSize="0" autoLine="0" autoPict="0" r:id="rId7">
            <anchor>
              <from>
                <xdr:col>0</xdr:col>
                <xdr:colOff>0</xdr:colOff>
                <xdr:row>0</xdr:row>
                <xdr:rowOff>342900</xdr:rowOff>
              </from>
              <to>
                <xdr:col>6</xdr:col>
                <xdr:colOff>632460</xdr:colOff>
                <xdr:row>0</xdr:row>
                <xdr:rowOff>693420</xdr:rowOff>
              </to>
            </anchor>
          </controlPr>
        </control>
      </mc:Choice>
      <mc:Fallback>
        <control shapeId="1034" r:id="rId6" name="TextBox4"/>
      </mc:Fallback>
    </mc:AlternateContent>
    <mc:AlternateContent xmlns:mc="http://schemas.openxmlformats.org/markup-compatibility/2006">
      <mc:Choice Requires="x14">
        <control shapeId="1035" r:id="rId4" name="TextBox5">
          <controlPr defaultSize="0" autoLine="0" r:id="rId5">
            <anchor>
              <from>
                <xdr:col>0</xdr:col>
                <xdr:colOff>0</xdr:colOff>
                <xdr:row>5</xdr:row>
                <xdr:rowOff>83820</xdr:rowOff>
              </from>
              <to>
                <xdr:col>2</xdr:col>
                <xdr:colOff>624840</xdr:colOff>
                <xdr:row>5</xdr:row>
                <xdr:rowOff>350520</xdr:rowOff>
              </to>
            </anchor>
          </controlPr>
        </control>
      </mc:Choice>
      <mc:Fallback>
        <control shapeId="1035" r:id="rId4" name="TextBox5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F8AAC-89A8-419E-9091-7D7588FB32EF}">
  <sheetPr codeName="Lapa2">
    <tabColor indexed="11"/>
  </sheetPr>
  <dimension ref="A1:AZ78"/>
  <sheetViews>
    <sheetView tabSelected="1" workbookViewId="0">
      <selection activeCell="AO64" sqref="AO64"/>
    </sheetView>
  </sheetViews>
  <sheetFormatPr defaultRowHeight="13.15"/>
  <cols>
    <col min="1" max="1" width="3.85546875" customWidth="1"/>
    <col min="2" max="2" width="19.85546875" customWidth="1"/>
    <col min="3" max="3" width="12.85546875" customWidth="1"/>
    <col min="4" max="4" width="5.7109375" customWidth="1"/>
    <col min="5" max="7" width="5.28515625" customWidth="1"/>
    <col min="8" max="8" width="6.5703125" customWidth="1"/>
    <col min="9" max="9" width="5.28515625" customWidth="1"/>
    <col min="10" max="12" width="3.7109375" customWidth="1"/>
    <col min="13" max="15" width="5.7109375" customWidth="1"/>
    <col min="16" max="29" width="3.42578125" customWidth="1"/>
    <col min="30" max="30" width="2.7109375" customWidth="1"/>
    <col min="31" max="31" width="2.5703125" customWidth="1"/>
    <col min="32" max="32" width="2.7109375" customWidth="1"/>
    <col min="33" max="39" width="4.7109375" customWidth="1"/>
    <col min="40" max="40" width="2.7109375" customWidth="1"/>
    <col min="41" max="47" width="4.7109375" customWidth="1"/>
    <col min="48" max="48" width="6.7109375" customWidth="1"/>
    <col min="49" max="50" width="7.42578125" customWidth="1"/>
    <col min="51" max="51" width="7.7109375" customWidth="1"/>
  </cols>
  <sheetData>
    <row r="1" spans="1:52" ht="17.45">
      <c r="A1" s="209" t="s">
        <v>0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  <c r="AA1" s="209"/>
      <c r="AB1" s="209"/>
      <c r="AC1" s="209"/>
      <c r="AD1" s="10"/>
      <c r="AE1" s="10"/>
      <c r="AF1" s="10"/>
      <c r="AG1" s="204" t="s">
        <v>70</v>
      </c>
      <c r="AH1" s="208"/>
      <c r="AI1" s="101">
        <f>SUM(MAX(L5:L54)*2)</f>
        <v>14</v>
      </c>
      <c r="AJ1" s="206" t="s">
        <v>71</v>
      </c>
      <c r="AK1" s="207"/>
      <c r="AL1" s="207"/>
      <c r="AM1" s="152">
        <f>SUM(AI1/100*65)</f>
        <v>9.1000000000000014</v>
      </c>
      <c r="AN1" s="204" t="s">
        <v>72</v>
      </c>
      <c r="AO1" s="205"/>
      <c r="AP1" s="153">
        <f>MAX(L5:L54)</f>
        <v>7</v>
      </c>
      <c r="AQ1" s="11"/>
      <c r="AR1" s="11"/>
      <c r="AS1" s="11"/>
      <c r="AT1" s="11"/>
      <c r="AU1" s="11"/>
      <c r="AV1" s="11"/>
      <c r="AW1" s="11"/>
      <c r="AX1" s="11"/>
      <c r="AY1" s="11"/>
      <c r="AZ1" s="9"/>
    </row>
    <row r="2" spans="1:52">
      <c r="A2" s="209"/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W2" s="209"/>
      <c r="X2" s="209"/>
      <c r="Y2" s="209"/>
      <c r="Z2" s="209"/>
      <c r="AA2" s="209"/>
      <c r="AB2" s="209"/>
      <c r="AC2" s="209"/>
      <c r="AD2" s="194"/>
      <c r="AE2" s="194"/>
      <c r="AF2" s="194"/>
      <c r="AG2" s="11"/>
      <c r="AH2" s="11"/>
      <c r="AI2" s="11"/>
      <c r="AJ2" s="11"/>
      <c r="AK2" s="11"/>
      <c r="AL2" s="11"/>
      <c r="AM2" s="11"/>
      <c r="AN2" s="194"/>
      <c r="AO2" s="194"/>
      <c r="AP2" s="194"/>
      <c r="AQ2" s="11"/>
      <c r="AR2" s="11"/>
      <c r="AS2" s="11"/>
      <c r="AT2" s="11"/>
      <c r="AU2" s="11"/>
      <c r="AV2" s="11"/>
      <c r="AW2" s="11"/>
      <c r="AX2" s="11"/>
      <c r="AY2" s="11"/>
      <c r="AZ2" s="9"/>
    </row>
    <row r="3" spans="1:52" ht="15.6">
      <c r="A3" s="199" t="s">
        <v>2</v>
      </c>
      <c r="B3" s="199"/>
      <c r="C3" s="12"/>
      <c r="D3" s="200" t="s">
        <v>73</v>
      </c>
      <c r="E3" s="200"/>
      <c r="F3" s="200"/>
      <c r="G3" s="200"/>
      <c r="H3" s="13">
        <f>IF(A57&lt;12,0)+IF(A57=12,0.82)+IF(A57=13,0.83)+IF(A57=14,0.84)+IF(A57=15,0.85)+IF(A57=16,0.86)+IF(A57=17,0.87)+IF(A57=18,0.88)+IF(A57=19,0.89)+IF(A57=20,0.9)+IF(A57=21,0.91)+IF(A57=22,0.92)+IF(A57=23,0.93)+IF(A57=24,0.94)+IF(A57=25,0.95)+IF(A57=26,0.96)+IF(A57=27,0.97)+IF(A57=28,0.98)+IF(A57=29,0.99)+IF(A57=30,1)+IF(A57=31,1.01)+IF(A57=32,1.02)+IF(A57=33,1.03)+IF(A57=34,1.04)+IF(A57=35,1.05)+IF(A57=36,1.06)+IF(A57=37,1.07)+IF(A57=38,1.08)+IF(A57=39,1.09)+IF(A57=40,1.1)+IF(A57=41,1.11)+IF(A57=42,1.12)+IF(A57=43,1.13)+IF(A57=44,1.14)+IF(A57=45,1.15)+IF(A57=46,1.16)+IF(A57=47,1.17)+IF(A57=48,1.18)+IF(A57=49,1.19)+IF(A57=50,1.2)</f>
        <v>0</v>
      </c>
      <c r="I3" s="12"/>
      <c r="J3" s="12"/>
      <c r="K3" s="12"/>
      <c r="L3" s="12"/>
      <c r="M3" s="200" t="s">
        <v>74</v>
      </c>
      <c r="N3" s="200"/>
      <c r="O3" s="200"/>
      <c r="P3" s="200"/>
      <c r="Q3" s="201"/>
      <c r="R3" s="201"/>
      <c r="S3" s="201"/>
      <c r="T3" s="201"/>
      <c r="U3" s="201"/>
      <c r="V3" s="201"/>
      <c r="W3" s="201"/>
      <c r="X3" s="201"/>
      <c r="Y3" s="201"/>
      <c r="Z3" s="201"/>
      <c r="AA3" s="201"/>
      <c r="AB3" s="201"/>
      <c r="AC3" s="201"/>
      <c r="AD3" s="14"/>
      <c r="AE3" s="14"/>
      <c r="AF3" s="14"/>
      <c r="AG3" s="203" t="s">
        <v>75</v>
      </c>
      <c r="AH3" s="203"/>
      <c r="AI3" s="203"/>
      <c r="AJ3" s="203"/>
      <c r="AK3" s="203"/>
      <c r="AL3" s="203"/>
      <c r="AM3" s="203"/>
      <c r="AN3" s="194"/>
      <c r="AO3" s="203" t="s">
        <v>76</v>
      </c>
      <c r="AP3" s="203"/>
      <c r="AQ3" s="203"/>
      <c r="AR3" s="203"/>
      <c r="AS3" s="203"/>
      <c r="AT3" s="203"/>
      <c r="AU3" s="203"/>
      <c r="AV3" s="203"/>
      <c r="AW3" s="203"/>
      <c r="AX3" s="203"/>
      <c r="AY3" s="203"/>
      <c r="AZ3" s="9"/>
    </row>
    <row r="4" spans="1:52" ht="24">
      <c r="A4" s="110" t="s">
        <v>77</v>
      </c>
      <c r="B4" s="111" t="s">
        <v>78</v>
      </c>
      <c r="C4" s="112" t="s">
        <v>79</v>
      </c>
      <c r="D4" s="113" t="s">
        <v>80</v>
      </c>
      <c r="E4" s="114" t="s">
        <v>81</v>
      </c>
      <c r="F4" s="115" t="s">
        <v>82</v>
      </c>
      <c r="G4" s="115" t="s">
        <v>83</v>
      </c>
      <c r="H4" s="115" t="s">
        <v>84</v>
      </c>
      <c r="I4" s="115" t="s">
        <v>85</v>
      </c>
      <c r="J4" s="115" t="s">
        <v>86</v>
      </c>
      <c r="K4" s="115" t="s">
        <v>87</v>
      </c>
      <c r="L4" s="115" t="s">
        <v>88</v>
      </c>
      <c r="M4" s="115" t="s">
        <v>89</v>
      </c>
      <c r="N4" s="115" t="s">
        <v>90</v>
      </c>
      <c r="O4" s="116" t="s">
        <v>91</v>
      </c>
      <c r="P4" s="212">
        <v>1</v>
      </c>
      <c r="Q4" s="213"/>
      <c r="R4" s="214">
        <v>2</v>
      </c>
      <c r="S4" s="210"/>
      <c r="T4" s="210">
        <v>3</v>
      </c>
      <c r="U4" s="210"/>
      <c r="V4" s="210">
        <v>4</v>
      </c>
      <c r="W4" s="210"/>
      <c r="X4" s="210">
        <v>5</v>
      </c>
      <c r="Y4" s="210"/>
      <c r="Z4" s="210">
        <v>6</v>
      </c>
      <c r="AA4" s="210"/>
      <c r="AB4" s="210">
        <v>7</v>
      </c>
      <c r="AC4" s="210"/>
      <c r="AD4" s="15"/>
      <c r="AE4" s="15"/>
      <c r="AF4" s="15"/>
      <c r="AG4" s="117">
        <v>1</v>
      </c>
      <c r="AH4" s="117">
        <v>2</v>
      </c>
      <c r="AI4" s="117">
        <v>3</v>
      </c>
      <c r="AJ4" s="117">
        <v>4</v>
      </c>
      <c r="AK4" s="117">
        <v>5</v>
      </c>
      <c r="AL4" s="117">
        <v>6</v>
      </c>
      <c r="AM4" s="117">
        <v>7</v>
      </c>
      <c r="AN4" s="16"/>
      <c r="AO4" s="117">
        <v>1</v>
      </c>
      <c r="AP4" s="117">
        <v>2</v>
      </c>
      <c r="AQ4" s="117">
        <v>3</v>
      </c>
      <c r="AR4" s="117">
        <v>4</v>
      </c>
      <c r="AS4" s="117">
        <v>5</v>
      </c>
      <c r="AT4" s="117">
        <v>6</v>
      </c>
      <c r="AU4" s="117">
        <v>7</v>
      </c>
      <c r="AV4" s="117" t="s">
        <v>92</v>
      </c>
      <c r="AW4" s="118" t="s">
        <v>93</v>
      </c>
      <c r="AX4" s="118" t="s">
        <v>94</v>
      </c>
      <c r="AY4" s="119" t="s">
        <v>95</v>
      </c>
      <c r="AZ4" s="9"/>
    </row>
    <row r="5" spans="1:52" ht="13.9">
      <c r="A5" s="17">
        <v>1</v>
      </c>
      <c r="B5" s="18" t="s">
        <v>17</v>
      </c>
      <c r="C5" s="19" t="s">
        <v>18</v>
      </c>
      <c r="D5" s="20"/>
      <c r="E5" s="21">
        <f>IF(G5=0,0,IF(G5+F5&lt;1000,1000,G5+F5))</f>
        <v>1060</v>
      </c>
      <c r="F5" s="93">
        <f t="shared" ref="F5:F36" si="0">IF(L5=0,0,IF(G5+(IF(I5&gt;-150,(IF(I5&gt;=150,IF(K5&gt;=$AM$1,0,SUM(IF(MAX(P5:AC5)=99,K5-2,K5)-L5*2*(15+50)%)*10),SUM(IF(MAX(P5:AC5)=99,K5-2,K5)-L5*2*(I5/10+50)%)*10)),(IF(I5&lt;-150,IF((IF(MAX(P5:AC5)=99,K5-2,K5)-L5*2*(I5/10+50)%)*10&lt;1,0,(IF(MAX(P5:AC5)=99,K5-2,K5)-L5*2*(I5/10+50)%)*10))))),(IF(I5&gt;-150,(IF(I5&gt;150,IF(K5&gt;=$AM$1,0,SUM(IF(MAX(P5:AC5)=99,K5-2,K5)-L5*2*(15+50)%)*10),SUM(IF(MAX(P5:AC5)=99,K5-2,K5)-L5*2*(I5/10+50)%)*10)),(IF(I5&lt;-150,IF((IF(MAX(P5:AC5)=99,K5-2,K5)-L5*2*(I5/10+50)%)*10&lt;1,0,(IF(MAX(P5:AC5)=99,K5-2,K5)-L5*2*(I5/10+50)%)*10)))))))</f>
        <v>60</v>
      </c>
      <c r="G5" s="22">
        <v>1000</v>
      </c>
      <c r="H5" s="23">
        <f>IF(J5=0,0,(IF(IF($A$57&gt;=30,(SUM(31-J5)*$H$3),(SUM(30-J5)*$H$3))&lt;0,0,IF($A$57&gt;=30,(SUM(31-J5)*$H$3),(SUM(30-J5)*$H$3)))))</f>
        <v>0</v>
      </c>
      <c r="I5" s="98">
        <f>IF(M5=0,0,G5-M5)</f>
        <v>0</v>
      </c>
      <c r="J5" s="181"/>
      <c r="K5" s="24">
        <v>13</v>
      </c>
      <c r="L5" s="25">
        <v>7</v>
      </c>
      <c r="M5" s="26">
        <f t="shared" ref="M5:M36" si="1">IF(L5=0,0,SUM(AG5:AM5)/L5)</f>
        <v>1000</v>
      </c>
      <c r="N5" s="98">
        <f>AV5</f>
        <v>53</v>
      </c>
      <c r="O5" s="99">
        <f>AY5</f>
        <v>47</v>
      </c>
      <c r="P5" s="95">
        <v>6</v>
      </c>
      <c r="Q5" s="100">
        <v>1</v>
      </c>
      <c r="R5" s="108">
        <v>5</v>
      </c>
      <c r="S5" s="100">
        <v>1</v>
      </c>
      <c r="T5" s="27">
        <v>7</v>
      </c>
      <c r="U5" s="103">
        <v>1</v>
      </c>
      <c r="V5" s="109">
        <v>3</v>
      </c>
      <c r="W5" s="103">
        <v>0.5</v>
      </c>
      <c r="X5" s="27">
        <v>9</v>
      </c>
      <c r="Y5" s="103">
        <v>1</v>
      </c>
      <c r="Z5" s="27">
        <v>2</v>
      </c>
      <c r="AA5" s="103">
        <v>1</v>
      </c>
      <c r="AB5" s="27">
        <v>10</v>
      </c>
      <c r="AC5" s="28">
        <v>1</v>
      </c>
      <c r="AD5" s="29"/>
      <c r="AE5" s="30">
        <f>SUM(Q5+S5+U5+W5+Y5+AA5+AC5)</f>
        <v>6.5</v>
      </c>
      <c r="AF5" s="29"/>
      <c r="AG5" s="31">
        <f t="shared" ref="AG5:AG36" si="2">IF(B5=0,0,IF(B5="BRIVS",0,(LOOKUP(P5,$A$5:$A$55,$G$5:$G$55))))</f>
        <v>1000</v>
      </c>
      <c r="AH5" s="32">
        <f t="shared" ref="AH5:AH36" si="3">IF(B5=0,0,IF(B5="BRIVS",0,(LOOKUP(R5,$A$5:$A$55,$G$5:$G$55))))</f>
        <v>1000</v>
      </c>
      <c r="AI5" s="122">
        <f t="shared" ref="AI5:AI36" si="4">IF(B5=0,0,IF(B5="BRIVS",0,(LOOKUP(T5,$A$5:$A$55,$G$5:$G$55))))</f>
        <v>1000</v>
      </c>
      <c r="AJ5" s="32">
        <f t="shared" ref="AJ5:AJ36" si="5">IF(B5=0,0,IF(B5="BRIVS",0,(LOOKUP(V5,$A$5:$A$55,$G$5:$G$55))))</f>
        <v>1000</v>
      </c>
      <c r="AK5" s="122">
        <f t="shared" ref="AK5:AK36" si="6">IF(B5=0,0,IF(B5="BRIVS",0,(LOOKUP(X5,$A$5:$A$55,$G$5:$G$55))))</f>
        <v>1000</v>
      </c>
      <c r="AL5" s="122">
        <f t="shared" ref="AL5:AL36" si="7">IF(B5=0,0,IF(B5="BRIVS",0,(LOOKUP(Z5,$A$5:$A$55,$G$5:$G$55))))</f>
        <v>1000</v>
      </c>
      <c r="AM5" s="195">
        <f t="shared" ref="AM5:AM36" si="8">IF(B5=0,0,IF(B5="BRIVS",0,(LOOKUP(AB5,$A$5:$A$55,$G$5:$G$55))))</f>
        <v>1000</v>
      </c>
      <c r="AN5" s="194"/>
      <c r="AO5" s="123">
        <f t="shared" ref="AO5:AO36" si="9">IF(P5=99,0,(LOOKUP($P5,$A$5:$A$56,$K$5:$K$56)))</f>
        <v>6</v>
      </c>
      <c r="AP5" s="124">
        <f t="shared" ref="AP5:AP36" si="10">IF(R5=99,0,(LOOKUP($R5,$A$5:$A$56,$K$5:$K$56)))</f>
        <v>9</v>
      </c>
      <c r="AQ5" s="124">
        <f t="shared" ref="AQ5:AQ36" si="11">IF(T5=99,0,(LOOKUP($T5,$A$5:$A$56,$K$5:$K$56)))</f>
        <v>7</v>
      </c>
      <c r="AR5" s="33">
        <f t="shared" ref="AR5:AR36" si="12">IF(V5=99,0,(LOOKUP($V5,$A$5:$A$56,$K$5:$K$56)))</f>
        <v>10</v>
      </c>
      <c r="AS5" s="124">
        <f t="shared" ref="AS5:AS36" si="13">IF(X5=99,0,(LOOKUP($X5,$A$5:$A$56,$K$5:$K$56)))</f>
        <v>9</v>
      </c>
      <c r="AT5" s="124">
        <f t="shared" ref="AT5:AT36" si="14">IF(Z5=99,0,(LOOKUP($Z5,$A$5:$A$56,$K$5:$K$56)))</f>
        <v>6</v>
      </c>
      <c r="AU5" s="124">
        <f t="shared" ref="AU5:AU36" si="15">IF(AB5=99,0,(LOOKUP($AB5,$A$5:$A$56,$K$5:$K$56)))</f>
        <v>6</v>
      </c>
      <c r="AV5" s="34">
        <f>SUM(AO5,AP5,AQ5,AR5,AS5,AU5,AT5)</f>
        <v>53</v>
      </c>
      <c r="AW5" s="32">
        <f>(IF($AP$1=4,MIN(AO5:AR5),IF($AP$1=5,MIN(AO5:AS5),IF($AP$1=6,MIN(AO5:AT5),IF($AP$1=7,MIN(AO5:AU5))))))</f>
        <v>6</v>
      </c>
      <c r="AX5" s="32">
        <f>(IF($AP$1=4,MAX(AO5:AR5),IF($AP$1=5,MAX(AO5:AS5),IF($AP$1=6,MAX(AO5:AT5),IF($AP$1=7,MAX(AO5:AU5))))))</f>
        <v>10</v>
      </c>
      <c r="AY5" s="35">
        <f>SUM($AV5-$AW5)</f>
        <v>47</v>
      </c>
      <c r="AZ5" s="9"/>
    </row>
    <row r="6" spans="1:52" ht="13.9">
      <c r="A6" s="36">
        <v>2</v>
      </c>
      <c r="B6" s="105" t="s">
        <v>26</v>
      </c>
      <c r="C6" s="104" t="s">
        <v>27</v>
      </c>
      <c r="D6" s="38"/>
      <c r="E6" s="92">
        <f>IF(G6=0,0,IF(G6+F6&lt;1000,1000,G6+F6))</f>
        <v>1000</v>
      </c>
      <c r="F6" s="173">
        <f t="shared" si="0"/>
        <v>-10</v>
      </c>
      <c r="G6" s="40">
        <v>1000</v>
      </c>
      <c r="H6" s="94">
        <f>IF(J6=0,0,(IF(IF($A$57&gt;=30,(SUM(31-J6)*$H$3),(SUM(30-J6)*$H$3))&lt;0,0,IF($A$57&gt;=30,(SUM(31-J6)*$H$3),(SUM(30-J6)*$H$3)))))</f>
        <v>0</v>
      </c>
      <c r="I6" s="41">
        <f>IF(M6=0,0,G6-M6)</f>
        <v>0</v>
      </c>
      <c r="J6" s="180"/>
      <c r="K6" s="150">
        <v>6</v>
      </c>
      <c r="L6" s="43">
        <v>7</v>
      </c>
      <c r="M6" s="97">
        <f t="shared" si="1"/>
        <v>1000</v>
      </c>
      <c r="N6" s="41">
        <f>AV6</f>
        <v>53</v>
      </c>
      <c r="O6" s="44">
        <f>AY6</f>
        <v>51</v>
      </c>
      <c r="P6" s="46">
        <v>7</v>
      </c>
      <c r="Q6" s="47">
        <v>0.5</v>
      </c>
      <c r="R6" s="45">
        <v>9</v>
      </c>
      <c r="S6" s="102">
        <v>1</v>
      </c>
      <c r="T6" s="107">
        <v>3</v>
      </c>
      <c r="U6" s="48">
        <v>0</v>
      </c>
      <c r="V6" s="45">
        <v>10</v>
      </c>
      <c r="W6" s="48">
        <v>0.5</v>
      </c>
      <c r="X6" s="107">
        <v>4</v>
      </c>
      <c r="Y6" s="48">
        <v>0.5</v>
      </c>
      <c r="Z6" s="107">
        <v>1</v>
      </c>
      <c r="AA6" s="48">
        <v>0</v>
      </c>
      <c r="AB6" s="107">
        <v>6</v>
      </c>
      <c r="AC6" s="102">
        <v>0.5</v>
      </c>
      <c r="AD6" s="29"/>
      <c r="AE6" s="30">
        <f t="shared" ref="AE6:AE54" si="16">SUM(Q6+S6+U6+W6+Y6+AA6+AC6)</f>
        <v>3</v>
      </c>
      <c r="AF6" s="29"/>
      <c r="AG6" s="120">
        <f t="shared" si="2"/>
        <v>1000</v>
      </c>
      <c r="AH6" s="121">
        <f t="shared" si="3"/>
        <v>1000</v>
      </c>
      <c r="AI6" s="49">
        <f t="shared" si="4"/>
        <v>1000</v>
      </c>
      <c r="AJ6" s="121">
        <f t="shared" si="5"/>
        <v>1000</v>
      </c>
      <c r="AK6" s="49">
        <f t="shared" si="6"/>
        <v>1000</v>
      </c>
      <c r="AL6" s="49">
        <f t="shared" si="7"/>
        <v>1000</v>
      </c>
      <c r="AM6" s="196">
        <f t="shared" si="8"/>
        <v>1000</v>
      </c>
      <c r="AN6" s="194"/>
      <c r="AO6" s="50">
        <f t="shared" si="9"/>
        <v>7</v>
      </c>
      <c r="AP6" s="51">
        <f t="shared" si="10"/>
        <v>9</v>
      </c>
      <c r="AQ6" s="51">
        <f t="shared" si="11"/>
        <v>10</v>
      </c>
      <c r="AR6" s="125">
        <f t="shared" si="12"/>
        <v>6</v>
      </c>
      <c r="AS6" s="51">
        <f t="shared" si="13"/>
        <v>2</v>
      </c>
      <c r="AT6" s="51">
        <f t="shared" si="14"/>
        <v>13</v>
      </c>
      <c r="AU6" s="51">
        <f t="shared" si="15"/>
        <v>6</v>
      </c>
      <c r="AV6" s="126">
        <f>SUM(AO6,AP6,AQ6,AR6,AS6,AU6,AT6)</f>
        <v>53</v>
      </c>
      <c r="AW6" s="121">
        <f>(IF($AP$1=4,MIN(AO6:AR6),IF($AP$1=5,MIN(AO6:AS6),IF($AP$1=6,MIN(AO6:AT6),IF($AP$1=7,MIN(AO6:AU6))))))</f>
        <v>2</v>
      </c>
      <c r="AX6" s="121">
        <f>(IF($AP$1=4,MAX(AO6:AR6),IF($AP$1=5,MAX(AO6:AS6),IF($AP$1=6,MAX(AO6:AT6),IF($AP$1=7,MAX(AO6:AU6))))))</f>
        <v>13</v>
      </c>
      <c r="AY6" s="127">
        <f>SUM($AV6-$AW6)</f>
        <v>51</v>
      </c>
      <c r="AZ6" s="9"/>
    </row>
    <row r="7" spans="1:52" ht="13.9">
      <c r="A7" s="36">
        <v>3</v>
      </c>
      <c r="B7" s="105" t="s">
        <v>34</v>
      </c>
      <c r="C7" s="37" t="s">
        <v>35</v>
      </c>
      <c r="D7" s="38"/>
      <c r="E7" s="39">
        <f t="shared" ref="E7:E54" si="17">IF(G7=0,0,IF(G7+F7&lt;1000,1000,G7+F7))</f>
        <v>1030</v>
      </c>
      <c r="F7" s="173">
        <f t="shared" si="0"/>
        <v>30</v>
      </c>
      <c r="G7" s="40">
        <v>1000</v>
      </c>
      <c r="H7" s="94">
        <f t="shared" ref="H7:H54" si="18">IF(J7=0,0,(IF(IF($A$57&gt;=30,(SUM(31-J7)*$H$3),(SUM(30-J7)*$H$3))&lt;0,0,IF($A$57&gt;=30,(SUM(31-J7)*$H$3),(SUM(30-J7)*$H$3)))))</f>
        <v>0</v>
      </c>
      <c r="I7" s="41">
        <f t="shared" ref="I7:I54" si="19">IF(M7=0,0,G7-M7)</f>
        <v>0</v>
      </c>
      <c r="J7" s="182"/>
      <c r="K7" s="183">
        <v>10</v>
      </c>
      <c r="L7" s="184">
        <v>7</v>
      </c>
      <c r="M7" s="96">
        <f t="shared" si="1"/>
        <v>1000</v>
      </c>
      <c r="N7" s="41">
        <f t="shared" ref="N7:N54" si="20">AV7</f>
        <v>48</v>
      </c>
      <c r="O7" s="44">
        <f t="shared" ref="O7:O54" si="21">AY7</f>
        <v>46</v>
      </c>
      <c r="P7" s="46">
        <v>8</v>
      </c>
      <c r="Q7" s="47">
        <v>0.5</v>
      </c>
      <c r="R7" s="45">
        <v>4</v>
      </c>
      <c r="S7" s="102">
        <v>1</v>
      </c>
      <c r="T7" s="107">
        <v>2</v>
      </c>
      <c r="U7" s="48">
        <v>1</v>
      </c>
      <c r="V7" s="45">
        <v>1</v>
      </c>
      <c r="W7" s="48">
        <v>0.5</v>
      </c>
      <c r="X7" s="107">
        <v>5</v>
      </c>
      <c r="Y7" s="48">
        <v>1</v>
      </c>
      <c r="Z7" s="107">
        <v>7</v>
      </c>
      <c r="AA7" s="48">
        <v>1</v>
      </c>
      <c r="AB7" s="107">
        <v>9</v>
      </c>
      <c r="AC7" s="102">
        <v>0</v>
      </c>
      <c r="AD7" s="29"/>
      <c r="AE7" s="30">
        <f t="shared" si="16"/>
        <v>5</v>
      </c>
      <c r="AF7" s="29"/>
      <c r="AG7" s="120">
        <f t="shared" si="2"/>
        <v>1000</v>
      </c>
      <c r="AH7" s="121">
        <f t="shared" si="3"/>
        <v>1000</v>
      </c>
      <c r="AI7" s="49">
        <f t="shared" si="4"/>
        <v>1000</v>
      </c>
      <c r="AJ7" s="121">
        <f t="shared" si="5"/>
        <v>1000</v>
      </c>
      <c r="AK7" s="49">
        <f t="shared" si="6"/>
        <v>1000</v>
      </c>
      <c r="AL7" s="49">
        <f t="shared" si="7"/>
        <v>1000</v>
      </c>
      <c r="AM7" s="196">
        <f t="shared" si="8"/>
        <v>1000</v>
      </c>
      <c r="AN7" s="194"/>
      <c r="AO7" s="50">
        <f t="shared" si="9"/>
        <v>2</v>
      </c>
      <c r="AP7" s="51">
        <f t="shared" si="10"/>
        <v>2</v>
      </c>
      <c r="AQ7" s="51">
        <f t="shared" si="11"/>
        <v>6</v>
      </c>
      <c r="AR7" s="125">
        <f t="shared" si="12"/>
        <v>13</v>
      </c>
      <c r="AS7" s="51">
        <f t="shared" si="13"/>
        <v>9</v>
      </c>
      <c r="AT7" s="51">
        <f t="shared" si="14"/>
        <v>7</v>
      </c>
      <c r="AU7" s="51">
        <f t="shared" si="15"/>
        <v>9</v>
      </c>
      <c r="AV7" s="126">
        <f t="shared" ref="AV7:AV53" si="22">SUM(AO7,AP7,AQ7,AR7,AS7,AU7,AT7)</f>
        <v>48</v>
      </c>
      <c r="AW7" s="121">
        <f t="shared" ref="AW7:AW54" si="23">(IF($AP$1=4,MIN(AO7:AR7),IF($AP$1=5,MIN(AO7:AS7),IF($AP$1=6,MIN(AO7:AT7),IF($AP$1=7,MIN(AO7:AU7))))))</f>
        <v>2</v>
      </c>
      <c r="AX7" s="121">
        <f t="shared" ref="AX7:AX56" si="24">(IF($AP$1=4,MAX(AO7:AR7),IF($AP$1=5,MAX(AO7:AS7),IF($AP$1=6,MAX(AO7:AT7),IF($AP$1=7,MAX(AO7:AU7))))))</f>
        <v>13</v>
      </c>
      <c r="AY7" s="127">
        <f t="shared" ref="AY7:AY54" si="25">SUM($AV7-$AW7)</f>
        <v>46</v>
      </c>
      <c r="AZ7" s="9"/>
    </row>
    <row r="8" spans="1:52" ht="13.9">
      <c r="A8" s="36">
        <v>4</v>
      </c>
      <c r="B8" s="105" t="s">
        <v>42</v>
      </c>
      <c r="C8" s="37" t="s">
        <v>35</v>
      </c>
      <c r="D8" s="38"/>
      <c r="E8" s="39">
        <f t="shared" si="17"/>
        <v>1000</v>
      </c>
      <c r="F8" s="173">
        <f t="shared" si="0"/>
        <v>-50</v>
      </c>
      <c r="G8" s="40">
        <v>1000</v>
      </c>
      <c r="H8" s="94">
        <f t="shared" si="18"/>
        <v>0</v>
      </c>
      <c r="I8" s="41">
        <f t="shared" si="19"/>
        <v>0</v>
      </c>
      <c r="J8" s="42"/>
      <c r="K8" s="186">
        <v>2</v>
      </c>
      <c r="L8" s="43">
        <v>7</v>
      </c>
      <c r="M8" s="96">
        <f t="shared" si="1"/>
        <v>1000</v>
      </c>
      <c r="N8" s="41">
        <f t="shared" si="20"/>
        <v>46</v>
      </c>
      <c r="O8" s="44">
        <f t="shared" si="21"/>
        <v>44</v>
      </c>
      <c r="P8" s="46">
        <v>9</v>
      </c>
      <c r="Q8" s="47">
        <v>0</v>
      </c>
      <c r="R8" s="45">
        <v>3</v>
      </c>
      <c r="S8" s="102">
        <v>0</v>
      </c>
      <c r="T8" s="107">
        <v>6</v>
      </c>
      <c r="U8" s="48">
        <v>0</v>
      </c>
      <c r="V8" s="45">
        <v>8</v>
      </c>
      <c r="W8" s="48">
        <v>0.5</v>
      </c>
      <c r="X8" s="107">
        <v>2</v>
      </c>
      <c r="Y8" s="48">
        <v>0.5</v>
      </c>
      <c r="Z8" s="107">
        <v>10</v>
      </c>
      <c r="AA8" s="48">
        <v>0</v>
      </c>
      <c r="AB8" s="107">
        <v>7</v>
      </c>
      <c r="AC8" s="102">
        <v>0</v>
      </c>
      <c r="AD8" s="29"/>
      <c r="AE8" s="30">
        <f t="shared" si="16"/>
        <v>1</v>
      </c>
      <c r="AF8" s="29"/>
      <c r="AG8" s="120">
        <f t="shared" si="2"/>
        <v>1000</v>
      </c>
      <c r="AH8" s="121">
        <f t="shared" si="3"/>
        <v>1000</v>
      </c>
      <c r="AI8" s="49">
        <f t="shared" si="4"/>
        <v>1000</v>
      </c>
      <c r="AJ8" s="121">
        <f t="shared" si="5"/>
        <v>1000</v>
      </c>
      <c r="AK8" s="49">
        <f t="shared" si="6"/>
        <v>1000</v>
      </c>
      <c r="AL8" s="49">
        <f t="shared" si="7"/>
        <v>1000</v>
      </c>
      <c r="AM8" s="196">
        <f t="shared" si="8"/>
        <v>1000</v>
      </c>
      <c r="AN8" s="194"/>
      <c r="AO8" s="50">
        <f t="shared" si="9"/>
        <v>9</v>
      </c>
      <c r="AP8" s="51">
        <f t="shared" si="10"/>
        <v>10</v>
      </c>
      <c r="AQ8" s="51">
        <f t="shared" si="11"/>
        <v>6</v>
      </c>
      <c r="AR8" s="125">
        <f t="shared" si="12"/>
        <v>2</v>
      </c>
      <c r="AS8" s="51">
        <f t="shared" si="13"/>
        <v>6</v>
      </c>
      <c r="AT8" s="51">
        <f t="shared" si="14"/>
        <v>6</v>
      </c>
      <c r="AU8" s="51">
        <f t="shared" si="15"/>
        <v>7</v>
      </c>
      <c r="AV8" s="126">
        <f t="shared" si="22"/>
        <v>46</v>
      </c>
      <c r="AW8" s="121">
        <f t="shared" si="23"/>
        <v>2</v>
      </c>
      <c r="AX8" s="121">
        <f t="shared" si="24"/>
        <v>10</v>
      </c>
      <c r="AY8" s="127">
        <f t="shared" si="25"/>
        <v>44</v>
      </c>
      <c r="AZ8" s="9"/>
    </row>
    <row r="9" spans="1:52" ht="13.9">
      <c r="A9" s="36">
        <v>5</v>
      </c>
      <c r="B9" s="105" t="s">
        <v>50</v>
      </c>
      <c r="C9" s="37" t="s">
        <v>35</v>
      </c>
      <c r="D9" s="38"/>
      <c r="E9" s="39">
        <f t="shared" si="17"/>
        <v>1020</v>
      </c>
      <c r="F9" s="175">
        <f t="shared" si="0"/>
        <v>20</v>
      </c>
      <c r="G9" s="40">
        <v>1000</v>
      </c>
      <c r="H9" s="94">
        <f t="shared" si="18"/>
        <v>0</v>
      </c>
      <c r="I9" s="41">
        <f t="shared" si="19"/>
        <v>0</v>
      </c>
      <c r="J9" s="180"/>
      <c r="K9" s="150">
        <v>9</v>
      </c>
      <c r="L9" s="185">
        <v>7</v>
      </c>
      <c r="M9" s="96">
        <f t="shared" si="1"/>
        <v>1000</v>
      </c>
      <c r="N9" s="41">
        <f t="shared" si="20"/>
        <v>53</v>
      </c>
      <c r="O9" s="44">
        <f t="shared" si="21"/>
        <v>51</v>
      </c>
      <c r="P9" s="46">
        <v>10</v>
      </c>
      <c r="Q9" s="47">
        <v>1</v>
      </c>
      <c r="R9" s="45">
        <v>1</v>
      </c>
      <c r="S9" s="102">
        <v>0</v>
      </c>
      <c r="T9" s="107">
        <v>9</v>
      </c>
      <c r="U9" s="48">
        <v>0.5</v>
      </c>
      <c r="V9" s="45">
        <v>7</v>
      </c>
      <c r="W9" s="48">
        <v>1</v>
      </c>
      <c r="X9" s="107">
        <v>3</v>
      </c>
      <c r="Y9" s="48">
        <v>0</v>
      </c>
      <c r="Z9" s="107">
        <v>6</v>
      </c>
      <c r="AA9" s="48">
        <v>1</v>
      </c>
      <c r="AB9" s="107">
        <v>8</v>
      </c>
      <c r="AC9" s="102">
        <v>1</v>
      </c>
      <c r="AD9" s="29"/>
      <c r="AE9" s="30">
        <f t="shared" si="16"/>
        <v>4.5</v>
      </c>
      <c r="AF9" s="29"/>
      <c r="AG9" s="120">
        <f t="shared" si="2"/>
        <v>1000</v>
      </c>
      <c r="AH9" s="121">
        <f t="shared" si="3"/>
        <v>1000</v>
      </c>
      <c r="AI9" s="49">
        <f t="shared" si="4"/>
        <v>1000</v>
      </c>
      <c r="AJ9" s="121">
        <f t="shared" si="5"/>
        <v>1000</v>
      </c>
      <c r="AK9" s="49">
        <f t="shared" si="6"/>
        <v>1000</v>
      </c>
      <c r="AL9" s="49">
        <f t="shared" si="7"/>
        <v>1000</v>
      </c>
      <c r="AM9" s="196">
        <f t="shared" si="8"/>
        <v>1000</v>
      </c>
      <c r="AN9" s="194"/>
      <c r="AO9" s="50">
        <f t="shared" si="9"/>
        <v>6</v>
      </c>
      <c r="AP9" s="51">
        <f t="shared" si="10"/>
        <v>13</v>
      </c>
      <c r="AQ9" s="51">
        <f t="shared" si="11"/>
        <v>9</v>
      </c>
      <c r="AR9" s="125">
        <f t="shared" si="12"/>
        <v>7</v>
      </c>
      <c r="AS9" s="51">
        <f t="shared" si="13"/>
        <v>10</v>
      </c>
      <c r="AT9" s="51">
        <f t="shared" si="14"/>
        <v>6</v>
      </c>
      <c r="AU9" s="51">
        <f t="shared" si="15"/>
        <v>2</v>
      </c>
      <c r="AV9" s="126">
        <f t="shared" si="22"/>
        <v>53</v>
      </c>
      <c r="AW9" s="121">
        <f t="shared" si="23"/>
        <v>2</v>
      </c>
      <c r="AX9" s="121">
        <f t="shared" si="24"/>
        <v>13</v>
      </c>
      <c r="AY9" s="127">
        <f t="shared" si="25"/>
        <v>51</v>
      </c>
      <c r="AZ9" s="9"/>
    </row>
    <row r="10" spans="1:52" ht="13.9">
      <c r="A10" s="36">
        <v>6</v>
      </c>
      <c r="B10" s="105" t="s">
        <v>54</v>
      </c>
      <c r="C10" s="37" t="s">
        <v>35</v>
      </c>
      <c r="D10" s="38"/>
      <c r="E10" s="39">
        <f t="shared" si="17"/>
        <v>1000</v>
      </c>
      <c r="F10" s="174">
        <f t="shared" si="0"/>
        <v>-10</v>
      </c>
      <c r="G10" s="40">
        <v>1000</v>
      </c>
      <c r="H10" s="94">
        <f t="shared" si="18"/>
        <v>0</v>
      </c>
      <c r="I10" s="41">
        <f t="shared" si="19"/>
        <v>0</v>
      </c>
      <c r="J10" s="182"/>
      <c r="K10" s="150">
        <v>6</v>
      </c>
      <c r="L10" s="43">
        <v>7</v>
      </c>
      <c r="M10" s="96">
        <f t="shared" si="1"/>
        <v>1000</v>
      </c>
      <c r="N10" s="41">
        <f t="shared" si="20"/>
        <v>47</v>
      </c>
      <c r="O10" s="44">
        <f t="shared" si="21"/>
        <v>45</v>
      </c>
      <c r="P10" s="46">
        <v>1</v>
      </c>
      <c r="Q10" s="47">
        <v>0</v>
      </c>
      <c r="R10" s="45">
        <v>10</v>
      </c>
      <c r="S10" s="102">
        <v>0.5</v>
      </c>
      <c r="T10" s="107">
        <v>4</v>
      </c>
      <c r="U10" s="48">
        <v>1</v>
      </c>
      <c r="V10" s="45">
        <v>9</v>
      </c>
      <c r="W10" s="48">
        <v>0</v>
      </c>
      <c r="X10" s="107">
        <v>8</v>
      </c>
      <c r="Y10" s="48">
        <v>1</v>
      </c>
      <c r="Z10" s="107">
        <v>5</v>
      </c>
      <c r="AA10" s="48">
        <v>0</v>
      </c>
      <c r="AB10" s="107">
        <v>2</v>
      </c>
      <c r="AC10" s="102">
        <v>0.5</v>
      </c>
      <c r="AD10" s="29"/>
      <c r="AE10" s="30">
        <f t="shared" si="16"/>
        <v>3</v>
      </c>
      <c r="AF10" s="29"/>
      <c r="AG10" s="120">
        <f t="shared" si="2"/>
        <v>1000</v>
      </c>
      <c r="AH10" s="121">
        <f t="shared" si="3"/>
        <v>1000</v>
      </c>
      <c r="AI10" s="49">
        <f t="shared" si="4"/>
        <v>1000</v>
      </c>
      <c r="AJ10" s="121">
        <f t="shared" si="5"/>
        <v>1000</v>
      </c>
      <c r="AK10" s="49">
        <f t="shared" si="6"/>
        <v>1000</v>
      </c>
      <c r="AL10" s="49">
        <f t="shared" si="7"/>
        <v>1000</v>
      </c>
      <c r="AM10" s="196">
        <f t="shared" si="8"/>
        <v>1000</v>
      </c>
      <c r="AN10" s="194"/>
      <c r="AO10" s="50">
        <f t="shared" si="9"/>
        <v>13</v>
      </c>
      <c r="AP10" s="51">
        <f t="shared" si="10"/>
        <v>6</v>
      </c>
      <c r="AQ10" s="51">
        <f t="shared" si="11"/>
        <v>2</v>
      </c>
      <c r="AR10" s="125">
        <f t="shared" si="12"/>
        <v>9</v>
      </c>
      <c r="AS10" s="51">
        <f t="shared" si="13"/>
        <v>2</v>
      </c>
      <c r="AT10" s="51">
        <f t="shared" si="14"/>
        <v>9</v>
      </c>
      <c r="AU10" s="51">
        <f t="shared" si="15"/>
        <v>6</v>
      </c>
      <c r="AV10" s="126">
        <f t="shared" si="22"/>
        <v>47</v>
      </c>
      <c r="AW10" s="121">
        <f t="shared" si="23"/>
        <v>2</v>
      </c>
      <c r="AX10" s="121">
        <f t="shared" si="24"/>
        <v>13</v>
      </c>
      <c r="AY10" s="127">
        <f t="shared" si="25"/>
        <v>45</v>
      </c>
      <c r="AZ10" s="9"/>
    </row>
    <row r="11" spans="1:52" ht="13.9">
      <c r="A11" s="36">
        <v>7</v>
      </c>
      <c r="B11" s="105" t="s">
        <v>58</v>
      </c>
      <c r="C11" s="37" t="s">
        <v>27</v>
      </c>
      <c r="D11" s="38"/>
      <c r="E11" s="39">
        <f t="shared" si="17"/>
        <v>1000</v>
      </c>
      <c r="F11" s="175">
        <f t="shared" si="0"/>
        <v>0</v>
      </c>
      <c r="G11" s="40">
        <v>1000</v>
      </c>
      <c r="H11" s="94">
        <f t="shared" si="18"/>
        <v>0</v>
      </c>
      <c r="I11" s="41">
        <f t="shared" si="19"/>
        <v>0</v>
      </c>
      <c r="J11" s="182"/>
      <c r="K11" s="150">
        <v>7</v>
      </c>
      <c r="L11" s="43">
        <v>7</v>
      </c>
      <c r="M11" s="96">
        <f t="shared" si="1"/>
        <v>1000</v>
      </c>
      <c r="N11" s="41">
        <f t="shared" si="20"/>
        <v>48</v>
      </c>
      <c r="O11" s="44">
        <f t="shared" si="21"/>
        <v>46</v>
      </c>
      <c r="P11" s="46">
        <v>2</v>
      </c>
      <c r="Q11" s="47">
        <v>0.5</v>
      </c>
      <c r="R11" s="45">
        <v>8</v>
      </c>
      <c r="S11" s="102">
        <v>1</v>
      </c>
      <c r="T11" s="107">
        <v>1</v>
      </c>
      <c r="U11" s="48">
        <v>0</v>
      </c>
      <c r="V11" s="45">
        <v>5</v>
      </c>
      <c r="W11" s="48">
        <v>0</v>
      </c>
      <c r="X11" s="107">
        <v>10</v>
      </c>
      <c r="Y11" s="48">
        <v>1</v>
      </c>
      <c r="Z11" s="107">
        <v>3</v>
      </c>
      <c r="AA11" s="48">
        <v>0</v>
      </c>
      <c r="AB11" s="107">
        <v>4</v>
      </c>
      <c r="AC11" s="102">
        <v>1</v>
      </c>
      <c r="AD11" s="29"/>
      <c r="AE11" s="30">
        <f t="shared" si="16"/>
        <v>3.5</v>
      </c>
      <c r="AF11" s="29"/>
      <c r="AG11" s="120">
        <f t="shared" si="2"/>
        <v>1000</v>
      </c>
      <c r="AH11" s="121">
        <f t="shared" si="3"/>
        <v>1000</v>
      </c>
      <c r="AI11" s="49">
        <f t="shared" si="4"/>
        <v>1000</v>
      </c>
      <c r="AJ11" s="121">
        <f t="shared" si="5"/>
        <v>1000</v>
      </c>
      <c r="AK11" s="49">
        <f t="shared" si="6"/>
        <v>1000</v>
      </c>
      <c r="AL11" s="49">
        <f t="shared" si="7"/>
        <v>1000</v>
      </c>
      <c r="AM11" s="196">
        <f t="shared" si="8"/>
        <v>1000</v>
      </c>
      <c r="AN11" s="194"/>
      <c r="AO11" s="50">
        <f t="shared" si="9"/>
        <v>6</v>
      </c>
      <c r="AP11" s="51">
        <f t="shared" si="10"/>
        <v>2</v>
      </c>
      <c r="AQ11" s="51">
        <f t="shared" si="11"/>
        <v>13</v>
      </c>
      <c r="AR11" s="125">
        <f t="shared" si="12"/>
        <v>9</v>
      </c>
      <c r="AS11" s="51">
        <f t="shared" si="13"/>
        <v>6</v>
      </c>
      <c r="AT11" s="51">
        <f t="shared" si="14"/>
        <v>10</v>
      </c>
      <c r="AU11" s="51">
        <f t="shared" si="15"/>
        <v>2</v>
      </c>
      <c r="AV11" s="126">
        <f t="shared" si="22"/>
        <v>48</v>
      </c>
      <c r="AW11" s="121">
        <f t="shared" si="23"/>
        <v>2</v>
      </c>
      <c r="AX11" s="121">
        <f t="shared" si="24"/>
        <v>13</v>
      </c>
      <c r="AY11" s="127">
        <f t="shared" si="25"/>
        <v>46</v>
      </c>
      <c r="AZ11" s="9"/>
    </row>
    <row r="12" spans="1:52" ht="13.9">
      <c r="A12" s="36">
        <v>8</v>
      </c>
      <c r="B12" s="105" t="s">
        <v>60</v>
      </c>
      <c r="C12" s="37" t="s">
        <v>35</v>
      </c>
      <c r="D12" s="52"/>
      <c r="E12" s="39">
        <f t="shared" si="17"/>
        <v>1000</v>
      </c>
      <c r="F12" s="174">
        <f t="shared" si="0"/>
        <v>-50</v>
      </c>
      <c r="G12" s="40">
        <v>1000</v>
      </c>
      <c r="H12" s="94">
        <f t="shared" si="18"/>
        <v>0</v>
      </c>
      <c r="I12" s="41">
        <f t="shared" si="19"/>
        <v>0</v>
      </c>
      <c r="J12" s="42"/>
      <c r="K12" s="150">
        <v>2</v>
      </c>
      <c r="L12" s="43">
        <v>7</v>
      </c>
      <c r="M12" s="96">
        <f t="shared" si="1"/>
        <v>1000</v>
      </c>
      <c r="N12" s="41">
        <f t="shared" si="20"/>
        <v>49</v>
      </c>
      <c r="O12" s="44">
        <f t="shared" si="21"/>
        <v>47</v>
      </c>
      <c r="P12" s="46">
        <v>3</v>
      </c>
      <c r="Q12" s="47">
        <v>0.5</v>
      </c>
      <c r="R12" s="45">
        <v>7</v>
      </c>
      <c r="S12" s="102">
        <v>0</v>
      </c>
      <c r="T12" s="107">
        <v>10</v>
      </c>
      <c r="U12" s="48">
        <v>0</v>
      </c>
      <c r="V12" s="45">
        <v>4</v>
      </c>
      <c r="W12" s="48">
        <v>0.5</v>
      </c>
      <c r="X12" s="107">
        <v>6</v>
      </c>
      <c r="Y12" s="48">
        <v>0</v>
      </c>
      <c r="Z12" s="107">
        <v>9</v>
      </c>
      <c r="AA12" s="48">
        <v>0</v>
      </c>
      <c r="AB12" s="107">
        <v>5</v>
      </c>
      <c r="AC12" s="102">
        <v>0</v>
      </c>
      <c r="AD12" s="29"/>
      <c r="AE12" s="30">
        <f t="shared" si="16"/>
        <v>1</v>
      </c>
      <c r="AF12" s="29"/>
      <c r="AG12" s="120">
        <f t="shared" si="2"/>
        <v>1000</v>
      </c>
      <c r="AH12" s="121">
        <f t="shared" si="3"/>
        <v>1000</v>
      </c>
      <c r="AI12" s="49">
        <f t="shared" si="4"/>
        <v>1000</v>
      </c>
      <c r="AJ12" s="121">
        <f t="shared" si="5"/>
        <v>1000</v>
      </c>
      <c r="AK12" s="49">
        <f t="shared" si="6"/>
        <v>1000</v>
      </c>
      <c r="AL12" s="49">
        <f t="shared" si="7"/>
        <v>1000</v>
      </c>
      <c r="AM12" s="196">
        <f t="shared" si="8"/>
        <v>1000</v>
      </c>
      <c r="AN12" s="194"/>
      <c r="AO12" s="50">
        <f t="shared" si="9"/>
        <v>10</v>
      </c>
      <c r="AP12" s="51">
        <f t="shared" si="10"/>
        <v>7</v>
      </c>
      <c r="AQ12" s="51">
        <f t="shared" si="11"/>
        <v>6</v>
      </c>
      <c r="AR12" s="125">
        <f t="shared" si="12"/>
        <v>2</v>
      </c>
      <c r="AS12" s="51">
        <f t="shared" si="13"/>
        <v>6</v>
      </c>
      <c r="AT12" s="51">
        <f t="shared" si="14"/>
        <v>9</v>
      </c>
      <c r="AU12" s="51">
        <f t="shared" si="15"/>
        <v>9</v>
      </c>
      <c r="AV12" s="126">
        <f t="shared" si="22"/>
        <v>49</v>
      </c>
      <c r="AW12" s="121">
        <f t="shared" si="23"/>
        <v>2</v>
      </c>
      <c r="AX12" s="121">
        <f t="shared" si="24"/>
        <v>10</v>
      </c>
      <c r="AY12" s="127">
        <f t="shared" si="25"/>
        <v>47</v>
      </c>
      <c r="AZ12" s="9"/>
    </row>
    <row r="13" spans="1:52" ht="13.9">
      <c r="A13" s="36">
        <v>9</v>
      </c>
      <c r="B13" s="105" t="s">
        <v>63</v>
      </c>
      <c r="C13" s="37" t="s">
        <v>27</v>
      </c>
      <c r="D13" s="52"/>
      <c r="E13" s="39">
        <f t="shared" si="17"/>
        <v>1020</v>
      </c>
      <c r="F13" s="175">
        <f t="shared" si="0"/>
        <v>20</v>
      </c>
      <c r="G13" s="40">
        <v>1000</v>
      </c>
      <c r="H13" s="94">
        <f t="shared" si="18"/>
        <v>0</v>
      </c>
      <c r="I13" s="41">
        <f t="shared" si="19"/>
        <v>0</v>
      </c>
      <c r="J13" s="180"/>
      <c r="K13" s="150">
        <v>9</v>
      </c>
      <c r="L13" s="43">
        <v>7</v>
      </c>
      <c r="M13" s="96">
        <f t="shared" si="1"/>
        <v>1000</v>
      </c>
      <c r="N13" s="41">
        <f t="shared" si="20"/>
        <v>48</v>
      </c>
      <c r="O13" s="44">
        <f t="shared" si="21"/>
        <v>46</v>
      </c>
      <c r="P13" s="46">
        <v>4</v>
      </c>
      <c r="Q13" s="47">
        <v>1</v>
      </c>
      <c r="R13" s="45">
        <v>2</v>
      </c>
      <c r="S13" s="102">
        <v>0</v>
      </c>
      <c r="T13" s="107">
        <v>5</v>
      </c>
      <c r="U13" s="48">
        <v>0.5</v>
      </c>
      <c r="V13" s="45">
        <v>6</v>
      </c>
      <c r="W13" s="48">
        <v>1</v>
      </c>
      <c r="X13" s="107">
        <v>1</v>
      </c>
      <c r="Y13" s="48">
        <v>0</v>
      </c>
      <c r="Z13" s="107">
        <v>8</v>
      </c>
      <c r="AA13" s="48">
        <v>1</v>
      </c>
      <c r="AB13" s="107">
        <v>3</v>
      </c>
      <c r="AC13" s="102">
        <v>1</v>
      </c>
      <c r="AD13" s="29"/>
      <c r="AE13" s="30">
        <f t="shared" si="16"/>
        <v>4.5</v>
      </c>
      <c r="AF13" s="29"/>
      <c r="AG13" s="120">
        <f t="shared" si="2"/>
        <v>1000</v>
      </c>
      <c r="AH13" s="121">
        <f t="shared" si="3"/>
        <v>1000</v>
      </c>
      <c r="AI13" s="49">
        <f t="shared" si="4"/>
        <v>1000</v>
      </c>
      <c r="AJ13" s="121">
        <f t="shared" si="5"/>
        <v>1000</v>
      </c>
      <c r="AK13" s="49">
        <f t="shared" si="6"/>
        <v>1000</v>
      </c>
      <c r="AL13" s="49">
        <f t="shared" si="7"/>
        <v>1000</v>
      </c>
      <c r="AM13" s="196">
        <f t="shared" si="8"/>
        <v>1000</v>
      </c>
      <c r="AN13" s="194"/>
      <c r="AO13" s="50">
        <f t="shared" si="9"/>
        <v>2</v>
      </c>
      <c r="AP13" s="51">
        <f t="shared" si="10"/>
        <v>6</v>
      </c>
      <c r="AQ13" s="51">
        <f t="shared" si="11"/>
        <v>9</v>
      </c>
      <c r="AR13" s="125">
        <f t="shared" si="12"/>
        <v>6</v>
      </c>
      <c r="AS13" s="51">
        <f t="shared" si="13"/>
        <v>13</v>
      </c>
      <c r="AT13" s="51">
        <f t="shared" si="14"/>
        <v>2</v>
      </c>
      <c r="AU13" s="51">
        <f t="shared" si="15"/>
        <v>10</v>
      </c>
      <c r="AV13" s="126">
        <f t="shared" si="22"/>
        <v>48</v>
      </c>
      <c r="AW13" s="121">
        <f t="shared" si="23"/>
        <v>2</v>
      </c>
      <c r="AX13" s="121">
        <f t="shared" si="24"/>
        <v>13</v>
      </c>
      <c r="AY13" s="127">
        <f t="shared" si="25"/>
        <v>46</v>
      </c>
      <c r="AZ13" s="9"/>
    </row>
    <row r="14" spans="1:52" ht="13.9">
      <c r="A14" s="36">
        <v>10</v>
      </c>
      <c r="B14" s="105" t="s">
        <v>68</v>
      </c>
      <c r="C14" s="37" t="s">
        <v>35</v>
      </c>
      <c r="D14" s="52"/>
      <c r="E14" s="39">
        <f t="shared" si="17"/>
        <v>1000</v>
      </c>
      <c r="F14" s="174">
        <f t="shared" si="0"/>
        <v>-10</v>
      </c>
      <c r="G14" s="176">
        <v>1000</v>
      </c>
      <c r="H14" s="94">
        <f t="shared" si="18"/>
        <v>0</v>
      </c>
      <c r="I14" s="41">
        <f t="shared" si="19"/>
        <v>0</v>
      </c>
      <c r="J14" s="42"/>
      <c r="K14" s="150">
        <v>6</v>
      </c>
      <c r="L14" s="43">
        <v>7</v>
      </c>
      <c r="M14" s="96">
        <f t="shared" si="1"/>
        <v>1000</v>
      </c>
      <c r="N14" s="41">
        <f t="shared" si="20"/>
        <v>45</v>
      </c>
      <c r="O14" s="44">
        <f t="shared" si="21"/>
        <v>43</v>
      </c>
      <c r="P14" s="46">
        <v>5</v>
      </c>
      <c r="Q14" s="47">
        <v>0</v>
      </c>
      <c r="R14" s="45">
        <v>6</v>
      </c>
      <c r="S14" s="102">
        <v>0.5</v>
      </c>
      <c r="T14" s="107">
        <v>8</v>
      </c>
      <c r="U14" s="48">
        <v>1</v>
      </c>
      <c r="V14" s="45">
        <v>2</v>
      </c>
      <c r="W14" s="48">
        <v>0.5</v>
      </c>
      <c r="X14" s="107">
        <v>7</v>
      </c>
      <c r="Y14" s="48">
        <v>0</v>
      </c>
      <c r="Z14" s="107">
        <v>4</v>
      </c>
      <c r="AA14" s="48">
        <v>1</v>
      </c>
      <c r="AB14" s="107">
        <v>1</v>
      </c>
      <c r="AC14" s="102">
        <v>0</v>
      </c>
      <c r="AD14" s="29"/>
      <c r="AE14" s="30">
        <f t="shared" si="16"/>
        <v>3</v>
      </c>
      <c r="AF14" s="29"/>
      <c r="AG14" s="120">
        <f t="shared" si="2"/>
        <v>1000</v>
      </c>
      <c r="AH14" s="121">
        <f t="shared" si="3"/>
        <v>1000</v>
      </c>
      <c r="AI14" s="49">
        <f t="shared" si="4"/>
        <v>1000</v>
      </c>
      <c r="AJ14" s="121">
        <f t="shared" si="5"/>
        <v>1000</v>
      </c>
      <c r="AK14" s="49">
        <f t="shared" si="6"/>
        <v>1000</v>
      </c>
      <c r="AL14" s="49">
        <f t="shared" si="7"/>
        <v>1000</v>
      </c>
      <c r="AM14" s="196">
        <f t="shared" si="8"/>
        <v>1000</v>
      </c>
      <c r="AN14" s="194"/>
      <c r="AO14" s="50">
        <f t="shared" si="9"/>
        <v>9</v>
      </c>
      <c r="AP14" s="51">
        <f t="shared" si="10"/>
        <v>6</v>
      </c>
      <c r="AQ14" s="51">
        <f t="shared" si="11"/>
        <v>2</v>
      </c>
      <c r="AR14" s="125">
        <f t="shared" si="12"/>
        <v>6</v>
      </c>
      <c r="AS14" s="51">
        <f t="shared" si="13"/>
        <v>7</v>
      </c>
      <c r="AT14" s="51">
        <f t="shared" si="14"/>
        <v>2</v>
      </c>
      <c r="AU14" s="51">
        <f t="shared" si="15"/>
        <v>13</v>
      </c>
      <c r="AV14" s="126">
        <f t="shared" si="22"/>
        <v>45</v>
      </c>
      <c r="AW14" s="121">
        <f t="shared" si="23"/>
        <v>2</v>
      </c>
      <c r="AX14" s="121">
        <f t="shared" si="24"/>
        <v>13</v>
      </c>
      <c r="AY14" s="127">
        <f t="shared" si="25"/>
        <v>43</v>
      </c>
      <c r="AZ14" s="9"/>
    </row>
    <row r="15" spans="1:52" ht="13.9">
      <c r="A15" s="36"/>
      <c r="B15" s="105"/>
      <c r="C15" s="37"/>
      <c r="D15" s="52"/>
      <c r="E15" s="39">
        <f t="shared" si="17"/>
        <v>0</v>
      </c>
      <c r="F15" s="175">
        <f t="shared" si="0"/>
        <v>0</v>
      </c>
      <c r="G15" s="40"/>
      <c r="H15" s="94">
        <f t="shared" si="18"/>
        <v>0</v>
      </c>
      <c r="I15" s="41">
        <f t="shared" si="19"/>
        <v>0</v>
      </c>
      <c r="J15" s="42"/>
      <c r="K15" s="186">
        <v>0</v>
      </c>
      <c r="L15" s="43"/>
      <c r="M15" s="96">
        <f t="shared" si="1"/>
        <v>0</v>
      </c>
      <c r="N15" s="41">
        <f t="shared" si="20"/>
        <v>0</v>
      </c>
      <c r="O15" s="44">
        <f t="shared" si="21"/>
        <v>0</v>
      </c>
      <c r="P15" s="46">
        <v>99</v>
      </c>
      <c r="Q15" s="47">
        <v>0</v>
      </c>
      <c r="R15" s="45">
        <v>99</v>
      </c>
      <c r="S15" s="102">
        <v>0</v>
      </c>
      <c r="T15" s="107">
        <v>99</v>
      </c>
      <c r="U15" s="48">
        <v>0</v>
      </c>
      <c r="V15" s="45">
        <v>99</v>
      </c>
      <c r="W15" s="48">
        <v>0</v>
      </c>
      <c r="X15" s="107">
        <v>99</v>
      </c>
      <c r="Y15" s="48">
        <v>0</v>
      </c>
      <c r="Z15" s="107">
        <v>99</v>
      </c>
      <c r="AA15" s="48">
        <v>0</v>
      </c>
      <c r="AB15" s="107">
        <v>99</v>
      </c>
      <c r="AC15" s="102">
        <v>0</v>
      </c>
      <c r="AD15" s="29"/>
      <c r="AE15" s="30">
        <f t="shared" si="16"/>
        <v>0</v>
      </c>
      <c r="AF15" s="29"/>
      <c r="AG15" s="120">
        <f t="shared" si="2"/>
        <v>0</v>
      </c>
      <c r="AH15" s="121">
        <f t="shared" si="3"/>
        <v>0</v>
      </c>
      <c r="AI15" s="49">
        <f t="shared" si="4"/>
        <v>0</v>
      </c>
      <c r="AJ15" s="121">
        <f t="shared" si="5"/>
        <v>0</v>
      </c>
      <c r="AK15" s="49">
        <f t="shared" si="6"/>
        <v>0</v>
      </c>
      <c r="AL15" s="49">
        <f t="shared" si="7"/>
        <v>0</v>
      </c>
      <c r="AM15" s="196">
        <f t="shared" si="8"/>
        <v>0</v>
      </c>
      <c r="AN15" s="194"/>
      <c r="AO15" s="50">
        <f t="shared" si="9"/>
        <v>0</v>
      </c>
      <c r="AP15" s="51">
        <f t="shared" si="10"/>
        <v>0</v>
      </c>
      <c r="AQ15" s="51">
        <f t="shared" si="11"/>
        <v>0</v>
      </c>
      <c r="AR15" s="125">
        <f t="shared" si="12"/>
        <v>0</v>
      </c>
      <c r="AS15" s="51">
        <f t="shared" si="13"/>
        <v>0</v>
      </c>
      <c r="AT15" s="51">
        <f t="shared" si="14"/>
        <v>0</v>
      </c>
      <c r="AU15" s="51">
        <f t="shared" si="15"/>
        <v>0</v>
      </c>
      <c r="AV15" s="126">
        <f t="shared" si="22"/>
        <v>0</v>
      </c>
      <c r="AW15" s="121">
        <f t="shared" si="23"/>
        <v>0</v>
      </c>
      <c r="AX15" s="121">
        <f t="shared" si="24"/>
        <v>0</v>
      </c>
      <c r="AY15" s="127">
        <f t="shared" si="25"/>
        <v>0</v>
      </c>
      <c r="AZ15" s="9"/>
    </row>
    <row r="16" spans="1:52" ht="13.9">
      <c r="A16" s="36"/>
      <c r="B16" s="105"/>
      <c r="C16" s="37"/>
      <c r="D16" s="52"/>
      <c r="E16" s="39">
        <f t="shared" si="17"/>
        <v>0</v>
      </c>
      <c r="F16" s="175">
        <f t="shared" si="0"/>
        <v>0</v>
      </c>
      <c r="G16" s="40"/>
      <c r="H16" s="94">
        <f t="shared" si="18"/>
        <v>0</v>
      </c>
      <c r="I16" s="41">
        <f t="shared" si="19"/>
        <v>0</v>
      </c>
      <c r="J16" s="42"/>
      <c r="K16" s="150">
        <v>0</v>
      </c>
      <c r="L16" s="43"/>
      <c r="M16" s="96">
        <f t="shared" si="1"/>
        <v>0</v>
      </c>
      <c r="N16" s="41">
        <f t="shared" si="20"/>
        <v>0</v>
      </c>
      <c r="O16" s="44">
        <f t="shared" si="21"/>
        <v>0</v>
      </c>
      <c r="P16" s="46">
        <v>99</v>
      </c>
      <c r="Q16" s="47">
        <v>0</v>
      </c>
      <c r="R16" s="45">
        <v>99</v>
      </c>
      <c r="S16" s="102">
        <v>0</v>
      </c>
      <c r="T16" s="107">
        <v>99</v>
      </c>
      <c r="U16" s="48">
        <v>0</v>
      </c>
      <c r="V16" s="45">
        <v>99</v>
      </c>
      <c r="W16" s="48">
        <v>0</v>
      </c>
      <c r="X16" s="107">
        <v>99</v>
      </c>
      <c r="Y16" s="48">
        <v>0</v>
      </c>
      <c r="Z16" s="107">
        <v>99</v>
      </c>
      <c r="AA16" s="48">
        <v>0</v>
      </c>
      <c r="AB16" s="107">
        <v>99</v>
      </c>
      <c r="AC16" s="102">
        <v>0</v>
      </c>
      <c r="AD16" s="29"/>
      <c r="AE16" s="30">
        <f t="shared" si="16"/>
        <v>0</v>
      </c>
      <c r="AF16" s="29"/>
      <c r="AG16" s="120">
        <f t="shared" si="2"/>
        <v>0</v>
      </c>
      <c r="AH16" s="121">
        <f t="shared" si="3"/>
        <v>0</v>
      </c>
      <c r="AI16" s="49">
        <f t="shared" si="4"/>
        <v>0</v>
      </c>
      <c r="AJ16" s="121">
        <f t="shared" si="5"/>
        <v>0</v>
      </c>
      <c r="AK16" s="49">
        <f t="shared" si="6"/>
        <v>0</v>
      </c>
      <c r="AL16" s="49">
        <f t="shared" si="7"/>
        <v>0</v>
      </c>
      <c r="AM16" s="196">
        <f t="shared" si="8"/>
        <v>0</v>
      </c>
      <c r="AN16" s="194"/>
      <c r="AO16" s="50">
        <f t="shared" si="9"/>
        <v>0</v>
      </c>
      <c r="AP16" s="51">
        <f t="shared" si="10"/>
        <v>0</v>
      </c>
      <c r="AQ16" s="51">
        <f t="shared" si="11"/>
        <v>0</v>
      </c>
      <c r="AR16" s="125">
        <f t="shared" si="12"/>
        <v>0</v>
      </c>
      <c r="AS16" s="51">
        <f t="shared" si="13"/>
        <v>0</v>
      </c>
      <c r="AT16" s="51">
        <f t="shared" si="14"/>
        <v>0</v>
      </c>
      <c r="AU16" s="51">
        <f t="shared" si="15"/>
        <v>0</v>
      </c>
      <c r="AV16" s="126">
        <f t="shared" si="22"/>
        <v>0</v>
      </c>
      <c r="AW16" s="121">
        <f t="shared" si="23"/>
        <v>0</v>
      </c>
      <c r="AX16" s="121">
        <f t="shared" si="24"/>
        <v>0</v>
      </c>
      <c r="AY16" s="127">
        <f t="shared" si="25"/>
        <v>0</v>
      </c>
      <c r="AZ16" s="9"/>
    </row>
    <row r="17" spans="1:52" ht="13.9">
      <c r="A17" s="36"/>
      <c r="B17" s="105"/>
      <c r="C17" s="37"/>
      <c r="D17" s="38"/>
      <c r="E17" s="39">
        <f t="shared" si="17"/>
        <v>0</v>
      </c>
      <c r="F17" s="175">
        <f t="shared" si="0"/>
        <v>0</v>
      </c>
      <c r="G17" s="40"/>
      <c r="H17" s="94">
        <f t="shared" si="18"/>
        <v>0</v>
      </c>
      <c r="I17" s="41">
        <f t="shared" si="19"/>
        <v>0</v>
      </c>
      <c r="J17" s="42"/>
      <c r="K17" s="186">
        <v>0</v>
      </c>
      <c r="L17" s="43"/>
      <c r="M17" s="96">
        <f t="shared" si="1"/>
        <v>0</v>
      </c>
      <c r="N17" s="41">
        <f t="shared" si="20"/>
        <v>0</v>
      </c>
      <c r="O17" s="44">
        <f t="shared" si="21"/>
        <v>0</v>
      </c>
      <c r="P17" s="46">
        <v>99</v>
      </c>
      <c r="Q17" s="47">
        <v>0</v>
      </c>
      <c r="R17" s="45">
        <v>99</v>
      </c>
      <c r="S17" s="102">
        <v>0</v>
      </c>
      <c r="T17" s="107">
        <v>99</v>
      </c>
      <c r="U17" s="48">
        <v>0</v>
      </c>
      <c r="V17" s="45">
        <v>99</v>
      </c>
      <c r="W17" s="48">
        <v>0</v>
      </c>
      <c r="X17" s="107">
        <v>99</v>
      </c>
      <c r="Y17" s="48">
        <v>0</v>
      </c>
      <c r="Z17" s="107">
        <v>99</v>
      </c>
      <c r="AA17" s="48">
        <v>0</v>
      </c>
      <c r="AB17" s="107">
        <v>99</v>
      </c>
      <c r="AC17" s="102">
        <v>0</v>
      </c>
      <c r="AD17" s="29"/>
      <c r="AE17" s="30">
        <f t="shared" si="16"/>
        <v>0</v>
      </c>
      <c r="AF17" s="29"/>
      <c r="AG17" s="120">
        <f t="shared" si="2"/>
        <v>0</v>
      </c>
      <c r="AH17" s="121">
        <f t="shared" si="3"/>
        <v>0</v>
      </c>
      <c r="AI17" s="49">
        <f t="shared" si="4"/>
        <v>0</v>
      </c>
      <c r="AJ17" s="121">
        <f t="shared" si="5"/>
        <v>0</v>
      </c>
      <c r="AK17" s="49">
        <f t="shared" si="6"/>
        <v>0</v>
      </c>
      <c r="AL17" s="49">
        <f t="shared" si="7"/>
        <v>0</v>
      </c>
      <c r="AM17" s="196">
        <f t="shared" si="8"/>
        <v>0</v>
      </c>
      <c r="AN17" s="194"/>
      <c r="AO17" s="50">
        <f t="shared" si="9"/>
        <v>0</v>
      </c>
      <c r="AP17" s="51">
        <f t="shared" si="10"/>
        <v>0</v>
      </c>
      <c r="AQ17" s="51">
        <f t="shared" si="11"/>
        <v>0</v>
      </c>
      <c r="AR17" s="125">
        <f t="shared" si="12"/>
        <v>0</v>
      </c>
      <c r="AS17" s="51">
        <f t="shared" si="13"/>
        <v>0</v>
      </c>
      <c r="AT17" s="51">
        <f t="shared" si="14"/>
        <v>0</v>
      </c>
      <c r="AU17" s="51">
        <f t="shared" si="15"/>
        <v>0</v>
      </c>
      <c r="AV17" s="126">
        <f t="shared" si="22"/>
        <v>0</v>
      </c>
      <c r="AW17" s="121">
        <f t="shared" si="23"/>
        <v>0</v>
      </c>
      <c r="AX17" s="121">
        <f t="shared" si="24"/>
        <v>0</v>
      </c>
      <c r="AY17" s="127">
        <f t="shared" si="25"/>
        <v>0</v>
      </c>
      <c r="AZ17" s="9"/>
    </row>
    <row r="18" spans="1:52" ht="13.9">
      <c r="A18" s="36"/>
      <c r="B18" s="105"/>
      <c r="C18" s="37"/>
      <c r="D18" s="38"/>
      <c r="E18" s="39">
        <f t="shared" si="17"/>
        <v>0</v>
      </c>
      <c r="F18" s="175">
        <f t="shared" si="0"/>
        <v>0</v>
      </c>
      <c r="G18" s="40"/>
      <c r="H18" s="94">
        <f t="shared" si="18"/>
        <v>0</v>
      </c>
      <c r="I18" s="41">
        <f t="shared" si="19"/>
        <v>0</v>
      </c>
      <c r="J18" s="42"/>
      <c r="K18" s="150">
        <v>0</v>
      </c>
      <c r="L18" s="43"/>
      <c r="M18" s="96">
        <f t="shared" si="1"/>
        <v>0</v>
      </c>
      <c r="N18" s="41">
        <f t="shared" si="20"/>
        <v>0</v>
      </c>
      <c r="O18" s="44">
        <f t="shared" si="21"/>
        <v>0</v>
      </c>
      <c r="P18" s="46">
        <v>99</v>
      </c>
      <c r="Q18" s="47">
        <v>0</v>
      </c>
      <c r="R18" s="45">
        <v>99</v>
      </c>
      <c r="S18" s="102">
        <v>0</v>
      </c>
      <c r="T18" s="107">
        <v>99</v>
      </c>
      <c r="U18" s="48">
        <v>0</v>
      </c>
      <c r="V18" s="45">
        <v>99</v>
      </c>
      <c r="W18" s="48">
        <v>0</v>
      </c>
      <c r="X18" s="107">
        <v>99</v>
      </c>
      <c r="Y18" s="48">
        <v>0</v>
      </c>
      <c r="Z18" s="107">
        <v>99</v>
      </c>
      <c r="AA18" s="48">
        <v>0</v>
      </c>
      <c r="AB18" s="107">
        <v>99</v>
      </c>
      <c r="AC18" s="102">
        <v>0</v>
      </c>
      <c r="AD18" s="29"/>
      <c r="AE18" s="30">
        <f t="shared" si="16"/>
        <v>0</v>
      </c>
      <c r="AF18" s="29"/>
      <c r="AG18" s="120">
        <f t="shared" si="2"/>
        <v>0</v>
      </c>
      <c r="AH18" s="121">
        <f t="shared" si="3"/>
        <v>0</v>
      </c>
      <c r="AI18" s="49">
        <f t="shared" si="4"/>
        <v>0</v>
      </c>
      <c r="AJ18" s="121">
        <f t="shared" si="5"/>
        <v>0</v>
      </c>
      <c r="AK18" s="49">
        <f t="shared" si="6"/>
        <v>0</v>
      </c>
      <c r="AL18" s="49">
        <f t="shared" si="7"/>
        <v>0</v>
      </c>
      <c r="AM18" s="196">
        <f t="shared" si="8"/>
        <v>0</v>
      </c>
      <c r="AN18" s="194"/>
      <c r="AO18" s="50">
        <f t="shared" si="9"/>
        <v>0</v>
      </c>
      <c r="AP18" s="51">
        <f t="shared" si="10"/>
        <v>0</v>
      </c>
      <c r="AQ18" s="51">
        <f t="shared" si="11"/>
        <v>0</v>
      </c>
      <c r="AR18" s="125">
        <f t="shared" si="12"/>
        <v>0</v>
      </c>
      <c r="AS18" s="51">
        <f t="shared" si="13"/>
        <v>0</v>
      </c>
      <c r="AT18" s="51">
        <f t="shared" si="14"/>
        <v>0</v>
      </c>
      <c r="AU18" s="51">
        <f t="shared" si="15"/>
        <v>0</v>
      </c>
      <c r="AV18" s="126">
        <f t="shared" si="22"/>
        <v>0</v>
      </c>
      <c r="AW18" s="121">
        <f t="shared" si="23"/>
        <v>0</v>
      </c>
      <c r="AX18" s="121">
        <f t="shared" si="24"/>
        <v>0</v>
      </c>
      <c r="AY18" s="127">
        <f t="shared" si="25"/>
        <v>0</v>
      </c>
      <c r="AZ18" s="9"/>
    </row>
    <row r="19" spans="1:52" ht="13.9">
      <c r="A19" s="36"/>
      <c r="B19" s="105"/>
      <c r="C19" s="37"/>
      <c r="D19" s="38"/>
      <c r="E19" s="39">
        <f t="shared" si="17"/>
        <v>0</v>
      </c>
      <c r="F19" s="175">
        <f t="shared" si="0"/>
        <v>0</v>
      </c>
      <c r="G19" s="40"/>
      <c r="H19" s="94">
        <f t="shared" si="18"/>
        <v>0</v>
      </c>
      <c r="I19" s="41">
        <f t="shared" si="19"/>
        <v>0</v>
      </c>
      <c r="J19" s="180"/>
      <c r="K19" s="150">
        <v>0</v>
      </c>
      <c r="L19" s="43"/>
      <c r="M19" s="96">
        <f t="shared" si="1"/>
        <v>0</v>
      </c>
      <c r="N19" s="41">
        <f t="shared" si="20"/>
        <v>0</v>
      </c>
      <c r="O19" s="44">
        <f t="shared" si="21"/>
        <v>0</v>
      </c>
      <c r="P19" s="46">
        <v>99</v>
      </c>
      <c r="Q19" s="47">
        <v>0</v>
      </c>
      <c r="R19" s="45">
        <v>99</v>
      </c>
      <c r="S19" s="102">
        <v>0</v>
      </c>
      <c r="T19" s="107">
        <v>99</v>
      </c>
      <c r="U19" s="48">
        <v>0</v>
      </c>
      <c r="V19" s="45">
        <v>99</v>
      </c>
      <c r="W19" s="48">
        <v>0</v>
      </c>
      <c r="X19" s="107">
        <v>99</v>
      </c>
      <c r="Y19" s="48">
        <v>0</v>
      </c>
      <c r="Z19" s="107">
        <v>99</v>
      </c>
      <c r="AA19" s="48">
        <v>0</v>
      </c>
      <c r="AB19" s="107">
        <v>99</v>
      </c>
      <c r="AC19" s="102">
        <v>0</v>
      </c>
      <c r="AD19" s="29"/>
      <c r="AE19" s="30">
        <f t="shared" si="16"/>
        <v>0</v>
      </c>
      <c r="AF19" s="29"/>
      <c r="AG19" s="120">
        <f t="shared" si="2"/>
        <v>0</v>
      </c>
      <c r="AH19" s="121">
        <f t="shared" si="3"/>
        <v>0</v>
      </c>
      <c r="AI19" s="49">
        <f t="shared" si="4"/>
        <v>0</v>
      </c>
      <c r="AJ19" s="121">
        <f t="shared" si="5"/>
        <v>0</v>
      </c>
      <c r="AK19" s="49">
        <f t="shared" si="6"/>
        <v>0</v>
      </c>
      <c r="AL19" s="49">
        <f t="shared" si="7"/>
        <v>0</v>
      </c>
      <c r="AM19" s="196">
        <f t="shared" si="8"/>
        <v>0</v>
      </c>
      <c r="AN19" s="194"/>
      <c r="AO19" s="50">
        <f t="shared" si="9"/>
        <v>0</v>
      </c>
      <c r="AP19" s="51">
        <f t="shared" si="10"/>
        <v>0</v>
      </c>
      <c r="AQ19" s="51">
        <f t="shared" si="11"/>
        <v>0</v>
      </c>
      <c r="AR19" s="125">
        <f t="shared" si="12"/>
        <v>0</v>
      </c>
      <c r="AS19" s="51">
        <f t="shared" si="13"/>
        <v>0</v>
      </c>
      <c r="AT19" s="51">
        <f t="shared" si="14"/>
        <v>0</v>
      </c>
      <c r="AU19" s="51">
        <f t="shared" si="15"/>
        <v>0</v>
      </c>
      <c r="AV19" s="126">
        <f t="shared" si="22"/>
        <v>0</v>
      </c>
      <c r="AW19" s="121">
        <f t="shared" si="23"/>
        <v>0</v>
      </c>
      <c r="AX19" s="121">
        <f t="shared" si="24"/>
        <v>0</v>
      </c>
      <c r="AY19" s="127">
        <f t="shared" si="25"/>
        <v>0</v>
      </c>
      <c r="AZ19" s="9"/>
    </row>
    <row r="20" spans="1:52" ht="13.9">
      <c r="A20" s="36"/>
      <c r="B20" s="105"/>
      <c r="C20" s="37"/>
      <c r="D20" s="38"/>
      <c r="E20" s="39">
        <f t="shared" si="17"/>
        <v>0</v>
      </c>
      <c r="F20" s="175">
        <f t="shared" si="0"/>
        <v>0</v>
      </c>
      <c r="G20" s="40"/>
      <c r="H20" s="94">
        <f t="shared" si="18"/>
        <v>0</v>
      </c>
      <c r="I20" s="41">
        <f t="shared" si="19"/>
        <v>0</v>
      </c>
      <c r="J20" s="182"/>
      <c r="K20" s="150">
        <v>0</v>
      </c>
      <c r="L20" s="43"/>
      <c r="M20" s="96">
        <f t="shared" si="1"/>
        <v>0</v>
      </c>
      <c r="N20" s="41">
        <f t="shared" si="20"/>
        <v>0</v>
      </c>
      <c r="O20" s="44">
        <f t="shared" si="21"/>
        <v>0</v>
      </c>
      <c r="P20" s="46">
        <v>99</v>
      </c>
      <c r="Q20" s="47">
        <v>0</v>
      </c>
      <c r="R20" s="45">
        <v>99</v>
      </c>
      <c r="S20" s="102">
        <v>0</v>
      </c>
      <c r="T20" s="107">
        <v>99</v>
      </c>
      <c r="U20" s="48">
        <v>0</v>
      </c>
      <c r="V20" s="45">
        <v>99</v>
      </c>
      <c r="W20" s="48">
        <v>0</v>
      </c>
      <c r="X20" s="107">
        <v>99</v>
      </c>
      <c r="Y20" s="48">
        <v>0</v>
      </c>
      <c r="Z20" s="107">
        <v>99</v>
      </c>
      <c r="AA20" s="48">
        <v>0</v>
      </c>
      <c r="AB20" s="107">
        <v>99</v>
      </c>
      <c r="AC20" s="102">
        <v>0</v>
      </c>
      <c r="AD20" s="29"/>
      <c r="AE20" s="30">
        <f t="shared" si="16"/>
        <v>0</v>
      </c>
      <c r="AF20" s="29"/>
      <c r="AG20" s="120">
        <f t="shared" si="2"/>
        <v>0</v>
      </c>
      <c r="AH20" s="121">
        <f t="shared" si="3"/>
        <v>0</v>
      </c>
      <c r="AI20" s="49">
        <f t="shared" si="4"/>
        <v>0</v>
      </c>
      <c r="AJ20" s="121">
        <f t="shared" si="5"/>
        <v>0</v>
      </c>
      <c r="AK20" s="49">
        <f t="shared" si="6"/>
        <v>0</v>
      </c>
      <c r="AL20" s="49">
        <f t="shared" si="7"/>
        <v>0</v>
      </c>
      <c r="AM20" s="196">
        <f t="shared" si="8"/>
        <v>0</v>
      </c>
      <c r="AN20" s="194"/>
      <c r="AO20" s="50">
        <f t="shared" si="9"/>
        <v>0</v>
      </c>
      <c r="AP20" s="51">
        <f t="shared" si="10"/>
        <v>0</v>
      </c>
      <c r="AQ20" s="51">
        <f t="shared" si="11"/>
        <v>0</v>
      </c>
      <c r="AR20" s="125">
        <f t="shared" si="12"/>
        <v>0</v>
      </c>
      <c r="AS20" s="51">
        <f t="shared" si="13"/>
        <v>0</v>
      </c>
      <c r="AT20" s="51">
        <f t="shared" si="14"/>
        <v>0</v>
      </c>
      <c r="AU20" s="51">
        <f t="shared" si="15"/>
        <v>0</v>
      </c>
      <c r="AV20" s="126">
        <f t="shared" si="22"/>
        <v>0</v>
      </c>
      <c r="AW20" s="121">
        <f t="shared" si="23"/>
        <v>0</v>
      </c>
      <c r="AX20" s="121">
        <f t="shared" si="24"/>
        <v>0</v>
      </c>
      <c r="AY20" s="127">
        <f t="shared" si="25"/>
        <v>0</v>
      </c>
      <c r="AZ20" s="9"/>
    </row>
    <row r="21" spans="1:52" ht="13.9">
      <c r="A21" s="36"/>
      <c r="B21" s="105"/>
      <c r="C21" s="37"/>
      <c r="D21" s="38"/>
      <c r="E21" s="39">
        <f t="shared" si="17"/>
        <v>0</v>
      </c>
      <c r="F21" s="174">
        <f t="shared" si="0"/>
        <v>0</v>
      </c>
      <c r="G21" s="176"/>
      <c r="H21" s="94">
        <f t="shared" si="18"/>
        <v>0</v>
      </c>
      <c r="I21" s="41">
        <f t="shared" si="19"/>
        <v>0</v>
      </c>
      <c r="J21" s="42"/>
      <c r="K21" s="150">
        <v>0</v>
      </c>
      <c r="L21" s="43"/>
      <c r="M21" s="96">
        <f t="shared" si="1"/>
        <v>0</v>
      </c>
      <c r="N21" s="41">
        <f t="shared" si="20"/>
        <v>0</v>
      </c>
      <c r="O21" s="44">
        <f t="shared" si="21"/>
        <v>0</v>
      </c>
      <c r="P21" s="46">
        <v>99</v>
      </c>
      <c r="Q21" s="47">
        <v>0</v>
      </c>
      <c r="R21" s="45">
        <v>99</v>
      </c>
      <c r="S21" s="102">
        <v>0</v>
      </c>
      <c r="T21" s="107">
        <v>99</v>
      </c>
      <c r="U21" s="48">
        <v>0</v>
      </c>
      <c r="V21" s="45">
        <v>99</v>
      </c>
      <c r="W21" s="48">
        <v>0</v>
      </c>
      <c r="X21" s="107">
        <v>99</v>
      </c>
      <c r="Y21" s="48">
        <v>0</v>
      </c>
      <c r="Z21" s="107">
        <v>99</v>
      </c>
      <c r="AA21" s="48">
        <v>0</v>
      </c>
      <c r="AB21" s="107">
        <v>99</v>
      </c>
      <c r="AC21" s="102">
        <v>0</v>
      </c>
      <c r="AD21" s="29"/>
      <c r="AE21" s="30">
        <f t="shared" si="16"/>
        <v>0</v>
      </c>
      <c r="AF21" s="29"/>
      <c r="AG21" s="120">
        <f t="shared" si="2"/>
        <v>0</v>
      </c>
      <c r="AH21" s="121">
        <f t="shared" si="3"/>
        <v>0</v>
      </c>
      <c r="AI21" s="49">
        <f t="shared" si="4"/>
        <v>0</v>
      </c>
      <c r="AJ21" s="121">
        <f t="shared" si="5"/>
        <v>0</v>
      </c>
      <c r="AK21" s="49">
        <f t="shared" si="6"/>
        <v>0</v>
      </c>
      <c r="AL21" s="49">
        <f t="shared" si="7"/>
        <v>0</v>
      </c>
      <c r="AM21" s="196">
        <f t="shared" si="8"/>
        <v>0</v>
      </c>
      <c r="AN21" s="194"/>
      <c r="AO21" s="50">
        <f t="shared" si="9"/>
        <v>0</v>
      </c>
      <c r="AP21" s="51">
        <f t="shared" si="10"/>
        <v>0</v>
      </c>
      <c r="AQ21" s="51">
        <f t="shared" si="11"/>
        <v>0</v>
      </c>
      <c r="AR21" s="125">
        <f t="shared" si="12"/>
        <v>0</v>
      </c>
      <c r="AS21" s="51">
        <f t="shared" si="13"/>
        <v>0</v>
      </c>
      <c r="AT21" s="51">
        <f t="shared" si="14"/>
        <v>0</v>
      </c>
      <c r="AU21" s="51">
        <f t="shared" si="15"/>
        <v>0</v>
      </c>
      <c r="AV21" s="126">
        <f t="shared" si="22"/>
        <v>0</v>
      </c>
      <c r="AW21" s="121">
        <f t="shared" si="23"/>
        <v>0</v>
      </c>
      <c r="AX21" s="121">
        <f t="shared" si="24"/>
        <v>0</v>
      </c>
      <c r="AY21" s="127">
        <f t="shared" si="25"/>
        <v>0</v>
      </c>
      <c r="AZ21" s="9"/>
    </row>
    <row r="22" spans="1:52" ht="13.9">
      <c r="A22" s="36"/>
      <c r="B22" s="105"/>
      <c r="C22" s="37"/>
      <c r="D22" s="38"/>
      <c r="E22" s="39">
        <f t="shared" si="17"/>
        <v>0</v>
      </c>
      <c r="F22" s="175">
        <f t="shared" si="0"/>
        <v>0</v>
      </c>
      <c r="G22" s="40"/>
      <c r="H22" s="94">
        <f t="shared" si="18"/>
        <v>0</v>
      </c>
      <c r="I22" s="41">
        <f t="shared" si="19"/>
        <v>0</v>
      </c>
      <c r="J22" s="180"/>
      <c r="K22" s="150">
        <v>0</v>
      </c>
      <c r="L22" s="43"/>
      <c r="M22" s="96">
        <f t="shared" si="1"/>
        <v>0</v>
      </c>
      <c r="N22" s="41">
        <f t="shared" si="20"/>
        <v>0</v>
      </c>
      <c r="O22" s="44">
        <f t="shared" si="21"/>
        <v>0</v>
      </c>
      <c r="P22" s="46">
        <v>99</v>
      </c>
      <c r="Q22" s="47">
        <v>0</v>
      </c>
      <c r="R22" s="45">
        <v>99</v>
      </c>
      <c r="S22" s="102">
        <v>0</v>
      </c>
      <c r="T22" s="107">
        <v>99</v>
      </c>
      <c r="U22" s="48">
        <v>0</v>
      </c>
      <c r="V22" s="45">
        <v>99</v>
      </c>
      <c r="W22" s="48">
        <v>0</v>
      </c>
      <c r="X22" s="107">
        <v>99</v>
      </c>
      <c r="Y22" s="48">
        <v>0</v>
      </c>
      <c r="Z22" s="107">
        <v>99</v>
      </c>
      <c r="AA22" s="48">
        <v>0</v>
      </c>
      <c r="AB22" s="107">
        <v>99</v>
      </c>
      <c r="AC22" s="102">
        <v>0</v>
      </c>
      <c r="AD22" s="29"/>
      <c r="AE22" s="30">
        <f t="shared" si="16"/>
        <v>0</v>
      </c>
      <c r="AF22" s="29"/>
      <c r="AG22" s="120">
        <f t="shared" si="2"/>
        <v>0</v>
      </c>
      <c r="AH22" s="121">
        <f t="shared" si="3"/>
        <v>0</v>
      </c>
      <c r="AI22" s="49">
        <f t="shared" si="4"/>
        <v>0</v>
      </c>
      <c r="AJ22" s="121">
        <f t="shared" si="5"/>
        <v>0</v>
      </c>
      <c r="AK22" s="49">
        <f t="shared" si="6"/>
        <v>0</v>
      </c>
      <c r="AL22" s="49">
        <f t="shared" si="7"/>
        <v>0</v>
      </c>
      <c r="AM22" s="196">
        <f t="shared" si="8"/>
        <v>0</v>
      </c>
      <c r="AN22" s="194"/>
      <c r="AO22" s="50">
        <f t="shared" si="9"/>
        <v>0</v>
      </c>
      <c r="AP22" s="51">
        <f t="shared" si="10"/>
        <v>0</v>
      </c>
      <c r="AQ22" s="51">
        <f t="shared" si="11"/>
        <v>0</v>
      </c>
      <c r="AR22" s="125">
        <f t="shared" si="12"/>
        <v>0</v>
      </c>
      <c r="AS22" s="51">
        <f t="shared" si="13"/>
        <v>0</v>
      </c>
      <c r="AT22" s="51">
        <f t="shared" si="14"/>
        <v>0</v>
      </c>
      <c r="AU22" s="51">
        <f t="shared" si="15"/>
        <v>0</v>
      </c>
      <c r="AV22" s="126">
        <f t="shared" si="22"/>
        <v>0</v>
      </c>
      <c r="AW22" s="121">
        <f t="shared" si="23"/>
        <v>0</v>
      </c>
      <c r="AX22" s="121">
        <f t="shared" si="24"/>
        <v>0</v>
      </c>
      <c r="AY22" s="127">
        <f t="shared" si="25"/>
        <v>0</v>
      </c>
      <c r="AZ22" s="9"/>
    </row>
    <row r="23" spans="1:52" ht="13.9">
      <c r="A23" s="36"/>
      <c r="B23" s="105"/>
      <c r="C23" s="37"/>
      <c r="D23" s="38"/>
      <c r="E23" s="39">
        <f t="shared" si="17"/>
        <v>0</v>
      </c>
      <c r="F23" s="175">
        <f t="shared" si="0"/>
        <v>0</v>
      </c>
      <c r="G23" s="40"/>
      <c r="H23" s="94">
        <f t="shared" si="18"/>
        <v>0</v>
      </c>
      <c r="I23" s="41">
        <f t="shared" si="19"/>
        <v>0</v>
      </c>
      <c r="J23" s="182"/>
      <c r="K23" s="150">
        <v>0</v>
      </c>
      <c r="L23" s="43"/>
      <c r="M23" s="96">
        <f t="shared" si="1"/>
        <v>0</v>
      </c>
      <c r="N23" s="41">
        <f t="shared" si="20"/>
        <v>0</v>
      </c>
      <c r="O23" s="44">
        <f t="shared" si="21"/>
        <v>0</v>
      </c>
      <c r="P23" s="46">
        <v>99</v>
      </c>
      <c r="Q23" s="47">
        <v>0</v>
      </c>
      <c r="R23" s="45">
        <v>99</v>
      </c>
      <c r="S23" s="102">
        <v>0</v>
      </c>
      <c r="T23" s="107">
        <v>99</v>
      </c>
      <c r="U23" s="48">
        <v>0</v>
      </c>
      <c r="V23" s="45">
        <v>99</v>
      </c>
      <c r="W23" s="48">
        <v>0</v>
      </c>
      <c r="X23" s="107">
        <v>99</v>
      </c>
      <c r="Y23" s="48">
        <v>0</v>
      </c>
      <c r="Z23" s="107">
        <v>99</v>
      </c>
      <c r="AA23" s="48">
        <v>0</v>
      </c>
      <c r="AB23" s="107">
        <v>99</v>
      </c>
      <c r="AC23" s="102">
        <v>0</v>
      </c>
      <c r="AD23" s="29"/>
      <c r="AE23" s="30">
        <f t="shared" si="16"/>
        <v>0</v>
      </c>
      <c r="AF23" s="29"/>
      <c r="AG23" s="120">
        <f t="shared" si="2"/>
        <v>0</v>
      </c>
      <c r="AH23" s="121">
        <f t="shared" si="3"/>
        <v>0</v>
      </c>
      <c r="AI23" s="49">
        <f t="shared" si="4"/>
        <v>0</v>
      </c>
      <c r="AJ23" s="121">
        <f t="shared" si="5"/>
        <v>0</v>
      </c>
      <c r="AK23" s="49">
        <f t="shared" si="6"/>
        <v>0</v>
      </c>
      <c r="AL23" s="49">
        <f t="shared" si="7"/>
        <v>0</v>
      </c>
      <c r="AM23" s="196">
        <f t="shared" si="8"/>
        <v>0</v>
      </c>
      <c r="AN23" s="194"/>
      <c r="AO23" s="50">
        <f t="shared" si="9"/>
        <v>0</v>
      </c>
      <c r="AP23" s="51">
        <f t="shared" si="10"/>
        <v>0</v>
      </c>
      <c r="AQ23" s="51">
        <f t="shared" si="11"/>
        <v>0</v>
      </c>
      <c r="AR23" s="125">
        <f t="shared" si="12"/>
        <v>0</v>
      </c>
      <c r="AS23" s="51">
        <f t="shared" si="13"/>
        <v>0</v>
      </c>
      <c r="AT23" s="51">
        <f t="shared" si="14"/>
        <v>0</v>
      </c>
      <c r="AU23" s="51">
        <f t="shared" si="15"/>
        <v>0</v>
      </c>
      <c r="AV23" s="126">
        <f t="shared" si="22"/>
        <v>0</v>
      </c>
      <c r="AW23" s="121">
        <f t="shared" si="23"/>
        <v>0</v>
      </c>
      <c r="AX23" s="121">
        <f t="shared" si="24"/>
        <v>0</v>
      </c>
      <c r="AY23" s="127">
        <f t="shared" si="25"/>
        <v>0</v>
      </c>
      <c r="AZ23" s="9"/>
    </row>
    <row r="24" spans="1:52" ht="13.9">
      <c r="A24" s="36"/>
      <c r="B24" s="105"/>
      <c r="C24" s="37"/>
      <c r="D24" s="38"/>
      <c r="E24" s="39">
        <f t="shared" si="17"/>
        <v>0</v>
      </c>
      <c r="F24" s="175">
        <f t="shared" si="0"/>
        <v>0</v>
      </c>
      <c r="G24" s="40"/>
      <c r="H24" s="94">
        <f t="shared" si="18"/>
        <v>0</v>
      </c>
      <c r="I24" s="41">
        <f t="shared" si="19"/>
        <v>0</v>
      </c>
      <c r="J24" s="182"/>
      <c r="K24" s="150">
        <v>0</v>
      </c>
      <c r="L24" s="43"/>
      <c r="M24" s="96">
        <f t="shared" si="1"/>
        <v>0</v>
      </c>
      <c r="N24" s="41">
        <f t="shared" si="20"/>
        <v>0</v>
      </c>
      <c r="O24" s="44">
        <f t="shared" si="21"/>
        <v>0</v>
      </c>
      <c r="P24" s="46">
        <v>99</v>
      </c>
      <c r="Q24" s="47">
        <v>0</v>
      </c>
      <c r="R24" s="45">
        <v>99</v>
      </c>
      <c r="S24" s="102">
        <v>0</v>
      </c>
      <c r="T24" s="107">
        <v>99</v>
      </c>
      <c r="U24" s="48">
        <v>0</v>
      </c>
      <c r="V24" s="45">
        <v>99</v>
      </c>
      <c r="W24" s="48">
        <v>0</v>
      </c>
      <c r="X24" s="107">
        <v>99</v>
      </c>
      <c r="Y24" s="48">
        <v>0</v>
      </c>
      <c r="Z24" s="107">
        <v>99</v>
      </c>
      <c r="AA24" s="48">
        <v>0</v>
      </c>
      <c r="AB24" s="107">
        <v>99</v>
      </c>
      <c r="AC24" s="102">
        <v>0</v>
      </c>
      <c r="AD24" s="29"/>
      <c r="AE24" s="30">
        <f t="shared" si="16"/>
        <v>0</v>
      </c>
      <c r="AF24" s="29"/>
      <c r="AG24" s="120">
        <f t="shared" si="2"/>
        <v>0</v>
      </c>
      <c r="AH24" s="121">
        <f t="shared" si="3"/>
        <v>0</v>
      </c>
      <c r="AI24" s="49">
        <f t="shared" si="4"/>
        <v>0</v>
      </c>
      <c r="AJ24" s="121">
        <f t="shared" si="5"/>
        <v>0</v>
      </c>
      <c r="AK24" s="49">
        <f t="shared" si="6"/>
        <v>0</v>
      </c>
      <c r="AL24" s="49">
        <f t="shared" si="7"/>
        <v>0</v>
      </c>
      <c r="AM24" s="196">
        <f t="shared" si="8"/>
        <v>0</v>
      </c>
      <c r="AN24" s="194"/>
      <c r="AO24" s="50">
        <f t="shared" si="9"/>
        <v>0</v>
      </c>
      <c r="AP24" s="51">
        <f t="shared" si="10"/>
        <v>0</v>
      </c>
      <c r="AQ24" s="51">
        <f t="shared" si="11"/>
        <v>0</v>
      </c>
      <c r="AR24" s="125">
        <f t="shared" si="12"/>
        <v>0</v>
      </c>
      <c r="AS24" s="51">
        <f t="shared" si="13"/>
        <v>0</v>
      </c>
      <c r="AT24" s="51">
        <f t="shared" si="14"/>
        <v>0</v>
      </c>
      <c r="AU24" s="51">
        <f t="shared" si="15"/>
        <v>0</v>
      </c>
      <c r="AV24" s="126">
        <f t="shared" si="22"/>
        <v>0</v>
      </c>
      <c r="AW24" s="121">
        <f t="shared" si="23"/>
        <v>0</v>
      </c>
      <c r="AX24" s="121">
        <f t="shared" si="24"/>
        <v>0</v>
      </c>
      <c r="AY24" s="127">
        <f t="shared" si="25"/>
        <v>0</v>
      </c>
      <c r="AZ24" s="9"/>
    </row>
    <row r="25" spans="1:52" ht="13.9">
      <c r="A25" s="36"/>
      <c r="B25" s="105"/>
      <c r="C25" s="37"/>
      <c r="D25" s="38"/>
      <c r="E25" s="39">
        <f t="shared" si="17"/>
        <v>0</v>
      </c>
      <c r="F25" s="175">
        <f t="shared" si="0"/>
        <v>0</v>
      </c>
      <c r="G25" s="40"/>
      <c r="H25" s="94">
        <f t="shared" si="18"/>
        <v>0</v>
      </c>
      <c r="I25" s="41">
        <f t="shared" si="19"/>
        <v>0</v>
      </c>
      <c r="J25" s="42"/>
      <c r="K25" s="186">
        <v>0</v>
      </c>
      <c r="L25" s="43"/>
      <c r="M25" s="96">
        <f t="shared" si="1"/>
        <v>0</v>
      </c>
      <c r="N25" s="41">
        <f t="shared" si="20"/>
        <v>0</v>
      </c>
      <c r="O25" s="44">
        <f t="shared" si="21"/>
        <v>0</v>
      </c>
      <c r="P25" s="46">
        <v>99</v>
      </c>
      <c r="Q25" s="47">
        <v>0</v>
      </c>
      <c r="R25" s="45">
        <v>99</v>
      </c>
      <c r="S25" s="102">
        <v>0</v>
      </c>
      <c r="T25" s="107">
        <v>99</v>
      </c>
      <c r="U25" s="48">
        <v>0</v>
      </c>
      <c r="V25" s="45">
        <v>99</v>
      </c>
      <c r="W25" s="48">
        <v>0</v>
      </c>
      <c r="X25" s="107">
        <v>99</v>
      </c>
      <c r="Y25" s="48">
        <v>0</v>
      </c>
      <c r="Z25" s="107">
        <v>99</v>
      </c>
      <c r="AA25" s="48">
        <v>0</v>
      </c>
      <c r="AB25" s="107">
        <v>99</v>
      </c>
      <c r="AC25" s="102">
        <v>0</v>
      </c>
      <c r="AD25" s="29"/>
      <c r="AE25" s="30">
        <f t="shared" si="16"/>
        <v>0</v>
      </c>
      <c r="AF25" s="29"/>
      <c r="AG25" s="120">
        <f t="shared" si="2"/>
        <v>0</v>
      </c>
      <c r="AH25" s="121">
        <f t="shared" si="3"/>
        <v>0</v>
      </c>
      <c r="AI25" s="49">
        <f t="shared" si="4"/>
        <v>0</v>
      </c>
      <c r="AJ25" s="121">
        <f t="shared" si="5"/>
        <v>0</v>
      </c>
      <c r="AK25" s="49">
        <f t="shared" si="6"/>
        <v>0</v>
      </c>
      <c r="AL25" s="49">
        <f t="shared" si="7"/>
        <v>0</v>
      </c>
      <c r="AM25" s="196">
        <f t="shared" si="8"/>
        <v>0</v>
      </c>
      <c r="AN25" s="194"/>
      <c r="AO25" s="50">
        <f t="shared" si="9"/>
        <v>0</v>
      </c>
      <c r="AP25" s="51">
        <f t="shared" si="10"/>
        <v>0</v>
      </c>
      <c r="AQ25" s="51">
        <f t="shared" si="11"/>
        <v>0</v>
      </c>
      <c r="AR25" s="125">
        <f t="shared" si="12"/>
        <v>0</v>
      </c>
      <c r="AS25" s="51">
        <f t="shared" si="13"/>
        <v>0</v>
      </c>
      <c r="AT25" s="51">
        <f t="shared" si="14"/>
        <v>0</v>
      </c>
      <c r="AU25" s="51">
        <f t="shared" si="15"/>
        <v>0</v>
      </c>
      <c r="AV25" s="126">
        <f t="shared" si="22"/>
        <v>0</v>
      </c>
      <c r="AW25" s="121">
        <f t="shared" si="23"/>
        <v>0</v>
      </c>
      <c r="AX25" s="121">
        <f t="shared" si="24"/>
        <v>0</v>
      </c>
      <c r="AY25" s="127">
        <f t="shared" si="25"/>
        <v>0</v>
      </c>
      <c r="AZ25" s="9"/>
    </row>
    <row r="26" spans="1:52" ht="13.9">
      <c r="A26" s="36"/>
      <c r="B26" s="105"/>
      <c r="C26" s="37"/>
      <c r="D26" s="38"/>
      <c r="E26" s="39">
        <f t="shared" si="17"/>
        <v>0</v>
      </c>
      <c r="F26" s="175">
        <f t="shared" si="0"/>
        <v>0</v>
      </c>
      <c r="G26" s="40"/>
      <c r="H26" s="94">
        <f t="shared" si="18"/>
        <v>0</v>
      </c>
      <c r="I26" s="41">
        <f t="shared" si="19"/>
        <v>0</v>
      </c>
      <c r="J26" s="180"/>
      <c r="K26" s="150">
        <v>0</v>
      </c>
      <c r="L26" s="43"/>
      <c r="M26" s="96">
        <f t="shared" si="1"/>
        <v>0</v>
      </c>
      <c r="N26" s="41">
        <f t="shared" si="20"/>
        <v>0</v>
      </c>
      <c r="O26" s="44">
        <f t="shared" si="21"/>
        <v>0</v>
      </c>
      <c r="P26" s="46">
        <v>99</v>
      </c>
      <c r="Q26" s="47">
        <v>0</v>
      </c>
      <c r="R26" s="45">
        <v>99</v>
      </c>
      <c r="S26" s="102">
        <v>0</v>
      </c>
      <c r="T26" s="107">
        <v>99</v>
      </c>
      <c r="U26" s="48">
        <v>0</v>
      </c>
      <c r="V26" s="45">
        <v>99</v>
      </c>
      <c r="W26" s="48">
        <v>0</v>
      </c>
      <c r="X26" s="107">
        <v>99</v>
      </c>
      <c r="Y26" s="48">
        <v>0</v>
      </c>
      <c r="Z26" s="107">
        <v>99</v>
      </c>
      <c r="AA26" s="48">
        <v>0</v>
      </c>
      <c r="AB26" s="107">
        <v>99</v>
      </c>
      <c r="AC26" s="102">
        <v>0</v>
      </c>
      <c r="AD26" s="29"/>
      <c r="AE26" s="30">
        <f t="shared" si="16"/>
        <v>0</v>
      </c>
      <c r="AF26" s="29"/>
      <c r="AG26" s="120">
        <f t="shared" si="2"/>
        <v>0</v>
      </c>
      <c r="AH26" s="121">
        <f t="shared" si="3"/>
        <v>0</v>
      </c>
      <c r="AI26" s="49">
        <f t="shared" si="4"/>
        <v>0</v>
      </c>
      <c r="AJ26" s="121">
        <f t="shared" si="5"/>
        <v>0</v>
      </c>
      <c r="AK26" s="49">
        <f t="shared" si="6"/>
        <v>0</v>
      </c>
      <c r="AL26" s="49">
        <f t="shared" si="7"/>
        <v>0</v>
      </c>
      <c r="AM26" s="196">
        <f t="shared" si="8"/>
        <v>0</v>
      </c>
      <c r="AN26" s="194"/>
      <c r="AO26" s="50">
        <f t="shared" si="9"/>
        <v>0</v>
      </c>
      <c r="AP26" s="51">
        <f t="shared" si="10"/>
        <v>0</v>
      </c>
      <c r="AQ26" s="51">
        <f t="shared" si="11"/>
        <v>0</v>
      </c>
      <c r="AR26" s="125">
        <f t="shared" si="12"/>
        <v>0</v>
      </c>
      <c r="AS26" s="51">
        <f t="shared" si="13"/>
        <v>0</v>
      </c>
      <c r="AT26" s="51">
        <f t="shared" si="14"/>
        <v>0</v>
      </c>
      <c r="AU26" s="51">
        <f t="shared" si="15"/>
        <v>0</v>
      </c>
      <c r="AV26" s="126">
        <f t="shared" si="22"/>
        <v>0</v>
      </c>
      <c r="AW26" s="121">
        <f t="shared" si="23"/>
        <v>0</v>
      </c>
      <c r="AX26" s="121">
        <f t="shared" si="24"/>
        <v>0</v>
      </c>
      <c r="AY26" s="127">
        <f t="shared" si="25"/>
        <v>0</v>
      </c>
      <c r="AZ26" s="9"/>
    </row>
    <row r="27" spans="1:52" ht="13.9">
      <c r="A27" s="36"/>
      <c r="B27" s="105"/>
      <c r="C27" s="37"/>
      <c r="D27" s="38"/>
      <c r="E27" s="39">
        <f t="shared" si="17"/>
        <v>0</v>
      </c>
      <c r="F27" s="175">
        <f t="shared" si="0"/>
        <v>0</v>
      </c>
      <c r="G27" s="40"/>
      <c r="H27" s="94">
        <f t="shared" si="18"/>
        <v>0</v>
      </c>
      <c r="I27" s="41">
        <f t="shared" si="19"/>
        <v>0</v>
      </c>
      <c r="J27" s="182"/>
      <c r="K27" s="150">
        <v>0</v>
      </c>
      <c r="L27" s="43"/>
      <c r="M27" s="96">
        <f t="shared" si="1"/>
        <v>0</v>
      </c>
      <c r="N27" s="41">
        <f t="shared" si="20"/>
        <v>0</v>
      </c>
      <c r="O27" s="44">
        <f t="shared" si="21"/>
        <v>0</v>
      </c>
      <c r="P27" s="46">
        <v>99</v>
      </c>
      <c r="Q27" s="47">
        <v>0</v>
      </c>
      <c r="R27" s="45">
        <v>99</v>
      </c>
      <c r="S27" s="102">
        <v>0</v>
      </c>
      <c r="T27" s="107">
        <v>99</v>
      </c>
      <c r="U27" s="48">
        <v>0</v>
      </c>
      <c r="V27" s="45">
        <v>99</v>
      </c>
      <c r="W27" s="48">
        <v>0</v>
      </c>
      <c r="X27" s="107">
        <v>99</v>
      </c>
      <c r="Y27" s="48">
        <v>0</v>
      </c>
      <c r="Z27" s="107">
        <v>99</v>
      </c>
      <c r="AA27" s="48">
        <v>0</v>
      </c>
      <c r="AB27" s="107">
        <v>99</v>
      </c>
      <c r="AC27" s="102">
        <v>0</v>
      </c>
      <c r="AD27" s="29"/>
      <c r="AE27" s="30">
        <f t="shared" si="16"/>
        <v>0</v>
      </c>
      <c r="AF27" s="29"/>
      <c r="AG27" s="120">
        <f t="shared" si="2"/>
        <v>0</v>
      </c>
      <c r="AH27" s="121">
        <f t="shared" si="3"/>
        <v>0</v>
      </c>
      <c r="AI27" s="49">
        <f t="shared" si="4"/>
        <v>0</v>
      </c>
      <c r="AJ27" s="121">
        <f t="shared" si="5"/>
        <v>0</v>
      </c>
      <c r="AK27" s="49">
        <f t="shared" si="6"/>
        <v>0</v>
      </c>
      <c r="AL27" s="49">
        <f t="shared" si="7"/>
        <v>0</v>
      </c>
      <c r="AM27" s="196">
        <f t="shared" si="8"/>
        <v>0</v>
      </c>
      <c r="AN27" s="194"/>
      <c r="AO27" s="50">
        <f t="shared" si="9"/>
        <v>0</v>
      </c>
      <c r="AP27" s="51">
        <f t="shared" si="10"/>
        <v>0</v>
      </c>
      <c r="AQ27" s="51">
        <f t="shared" si="11"/>
        <v>0</v>
      </c>
      <c r="AR27" s="125">
        <f t="shared" si="12"/>
        <v>0</v>
      </c>
      <c r="AS27" s="51">
        <f t="shared" si="13"/>
        <v>0</v>
      </c>
      <c r="AT27" s="51">
        <f t="shared" si="14"/>
        <v>0</v>
      </c>
      <c r="AU27" s="51">
        <f t="shared" si="15"/>
        <v>0</v>
      </c>
      <c r="AV27" s="126">
        <f t="shared" si="22"/>
        <v>0</v>
      </c>
      <c r="AW27" s="121">
        <f t="shared" si="23"/>
        <v>0</v>
      </c>
      <c r="AX27" s="121">
        <f t="shared" si="24"/>
        <v>0</v>
      </c>
      <c r="AY27" s="127">
        <f t="shared" si="25"/>
        <v>0</v>
      </c>
      <c r="AZ27" s="9"/>
    </row>
    <row r="28" spans="1:52" ht="13.9">
      <c r="A28" s="36"/>
      <c r="B28" s="105"/>
      <c r="C28" s="37"/>
      <c r="D28" s="38"/>
      <c r="E28" s="39">
        <f t="shared" si="17"/>
        <v>0</v>
      </c>
      <c r="F28" s="175">
        <f t="shared" si="0"/>
        <v>0</v>
      </c>
      <c r="G28" s="40"/>
      <c r="H28" s="94">
        <f t="shared" si="18"/>
        <v>0</v>
      </c>
      <c r="I28" s="41">
        <f t="shared" si="19"/>
        <v>0</v>
      </c>
      <c r="J28" s="42"/>
      <c r="K28" s="186">
        <v>0</v>
      </c>
      <c r="L28" s="43"/>
      <c r="M28" s="96">
        <f t="shared" si="1"/>
        <v>0</v>
      </c>
      <c r="N28" s="41">
        <f t="shared" si="20"/>
        <v>0</v>
      </c>
      <c r="O28" s="44">
        <f t="shared" si="21"/>
        <v>0</v>
      </c>
      <c r="P28" s="46">
        <v>99</v>
      </c>
      <c r="Q28" s="47">
        <v>0</v>
      </c>
      <c r="R28" s="45">
        <v>99</v>
      </c>
      <c r="S28" s="102">
        <v>0</v>
      </c>
      <c r="T28" s="107">
        <v>99</v>
      </c>
      <c r="U28" s="48">
        <v>0</v>
      </c>
      <c r="V28" s="45">
        <v>99</v>
      </c>
      <c r="W28" s="48">
        <v>0</v>
      </c>
      <c r="X28" s="107">
        <v>99</v>
      </c>
      <c r="Y28" s="48">
        <v>0</v>
      </c>
      <c r="Z28" s="107">
        <v>99</v>
      </c>
      <c r="AA28" s="48">
        <v>0</v>
      </c>
      <c r="AB28" s="107">
        <v>99</v>
      </c>
      <c r="AC28" s="102">
        <v>0</v>
      </c>
      <c r="AD28" s="29"/>
      <c r="AE28" s="30">
        <f t="shared" si="16"/>
        <v>0</v>
      </c>
      <c r="AF28" s="29"/>
      <c r="AG28" s="120">
        <f t="shared" si="2"/>
        <v>0</v>
      </c>
      <c r="AH28" s="121">
        <f t="shared" si="3"/>
        <v>0</v>
      </c>
      <c r="AI28" s="49">
        <f t="shared" si="4"/>
        <v>0</v>
      </c>
      <c r="AJ28" s="121">
        <f t="shared" si="5"/>
        <v>0</v>
      </c>
      <c r="AK28" s="49">
        <f t="shared" si="6"/>
        <v>0</v>
      </c>
      <c r="AL28" s="49">
        <f t="shared" si="7"/>
        <v>0</v>
      </c>
      <c r="AM28" s="196">
        <f t="shared" si="8"/>
        <v>0</v>
      </c>
      <c r="AN28" s="194"/>
      <c r="AO28" s="50">
        <f t="shared" si="9"/>
        <v>0</v>
      </c>
      <c r="AP28" s="51">
        <f t="shared" si="10"/>
        <v>0</v>
      </c>
      <c r="AQ28" s="51">
        <f t="shared" si="11"/>
        <v>0</v>
      </c>
      <c r="AR28" s="125">
        <f t="shared" si="12"/>
        <v>0</v>
      </c>
      <c r="AS28" s="51">
        <f t="shared" si="13"/>
        <v>0</v>
      </c>
      <c r="AT28" s="51">
        <f t="shared" si="14"/>
        <v>0</v>
      </c>
      <c r="AU28" s="51">
        <f t="shared" si="15"/>
        <v>0</v>
      </c>
      <c r="AV28" s="126">
        <f t="shared" si="22"/>
        <v>0</v>
      </c>
      <c r="AW28" s="121">
        <f t="shared" si="23"/>
        <v>0</v>
      </c>
      <c r="AX28" s="121">
        <f t="shared" si="24"/>
        <v>0</v>
      </c>
      <c r="AY28" s="127">
        <f t="shared" si="25"/>
        <v>0</v>
      </c>
      <c r="AZ28" s="9"/>
    </row>
    <row r="29" spans="1:52" ht="13.9">
      <c r="A29" s="36"/>
      <c r="B29" s="105"/>
      <c r="C29" s="37"/>
      <c r="D29" s="38"/>
      <c r="E29" s="39">
        <f t="shared" si="17"/>
        <v>0</v>
      </c>
      <c r="F29" s="175">
        <f t="shared" si="0"/>
        <v>0</v>
      </c>
      <c r="G29" s="40"/>
      <c r="H29" s="94">
        <f t="shared" si="18"/>
        <v>0</v>
      </c>
      <c r="I29" s="41">
        <f t="shared" si="19"/>
        <v>0</v>
      </c>
      <c r="J29" s="42"/>
      <c r="K29" s="186">
        <v>0</v>
      </c>
      <c r="L29" s="43"/>
      <c r="M29" s="96">
        <f t="shared" si="1"/>
        <v>0</v>
      </c>
      <c r="N29" s="41">
        <f t="shared" si="20"/>
        <v>0</v>
      </c>
      <c r="O29" s="44">
        <f t="shared" si="21"/>
        <v>0</v>
      </c>
      <c r="P29" s="46">
        <v>99</v>
      </c>
      <c r="Q29" s="47">
        <v>0</v>
      </c>
      <c r="R29" s="45">
        <v>99</v>
      </c>
      <c r="S29" s="102">
        <v>0</v>
      </c>
      <c r="T29" s="107">
        <v>99</v>
      </c>
      <c r="U29" s="48">
        <v>0</v>
      </c>
      <c r="V29" s="45">
        <v>99</v>
      </c>
      <c r="W29" s="48">
        <v>0</v>
      </c>
      <c r="X29" s="107">
        <v>99</v>
      </c>
      <c r="Y29" s="48">
        <v>0</v>
      </c>
      <c r="Z29" s="107">
        <v>99</v>
      </c>
      <c r="AA29" s="48">
        <v>0</v>
      </c>
      <c r="AB29" s="107">
        <v>99</v>
      </c>
      <c r="AC29" s="102">
        <v>0</v>
      </c>
      <c r="AD29" s="29"/>
      <c r="AE29" s="30">
        <f t="shared" si="16"/>
        <v>0</v>
      </c>
      <c r="AF29" s="29"/>
      <c r="AG29" s="120">
        <f t="shared" si="2"/>
        <v>0</v>
      </c>
      <c r="AH29" s="121">
        <f t="shared" si="3"/>
        <v>0</v>
      </c>
      <c r="AI29" s="49">
        <f t="shared" si="4"/>
        <v>0</v>
      </c>
      <c r="AJ29" s="121">
        <f t="shared" si="5"/>
        <v>0</v>
      </c>
      <c r="AK29" s="49">
        <f t="shared" si="6"/>
        <v>0</v>
      </c>
      <c r="AL29" s="49">
        <f t="shared" si="7"/>
        <v>0</v>
      </c>
      <c r="AM29" s="196">
        <f t="shared" si="8"/>
        <v>0</v>
      </c>
      <c r="AN29" s="194"/>
      <c r="AO29" s="50">
        <f t="shared" si="9"/>
        <v>0</v>
      </c>
      <c r="AP29" s="51">
        <f t="shared" si="10"/>
        <v>0</v>
      </c>
      <c r="AQ29" s="51">
        <f t="shared" si="11"/>
        <v>0</v>
      </c>
      <c r="AR29" s="125">
        <f t="shared" si="12"/>
        <v>0</v>
      </c>
      <c r="AS29" s="51">
        <f t="shared" si="13"/>
        <v>0</v>
      </c>
      <c r="AT29" s="51">
        <f t="shared" si="14"/>
        <v>0</v>
      </c>
      <c r="AU29" s="51">
        <f t="shared" si="15"/>
        <v>0</v>
      </c>
      <c r="AV29" s="126">
        <f t="shared" si="22"/>
        <v>0</v>
      </c>
      <c r="AW29" s="121">
        <f t="shared" si="23"/>
        <v>0</v>
      </c>
      <c r="AX29" s="121">
        <f t="shared" si="24"/>
        <v>0</v>
      </c>
      <c r="AY29" s="127">
        <f t="shared" si="25"/>
        <v>0</v>
      </c>
      <c r="AZ29" s="9"/>
    </row>
    <row r="30" spans="1:52" ht="13.9">
      <c r="A30" s="36"/>
      <c r="B30" s="105"/>
      <c r="C30" s="37"/>
      <c r="D30" s="38"/>
      <c r="E30" s="39">
        <f t="shared" si="17"/>
        <v>0</v>
      </c>
      <c r="F30" s="175">
        <f t="shared" si="0"/>
        <v>0</v>
      </c>
      <c r="G30" s="40"/>
      <c r="H30" s="94">
        <f t="shared" si="18"/>
        <v>0</v>
      </c>
      <c r="I30" s="41">
        <f t="shared" si="19"/>
        <v>0</v>
      </c>
      <c r="J30" s="42"/>
      <c r="K30" s="150">
        <v>0</v>
      </c>
      <c r="L30" s="43"/>
      <c r="M30" s="96">
        <f t="shared" si="1"/>
        <v>0</v>
      </c>
      <c r="N30" s="41">
        <f t="shared" si="20"/>
        <v>0</v>
      </c>
      <c r="O30" s="44">
        <f t="shared" si="21"/>
        <v>0</v>
      </c>
      <c r="P30" s="46">
        <v>99</v>
      </c>
      <c r="Q30" s="47">
        <v>0</v>
      </c>
      <c r="R30" s="45">
        <v>99</v>
      </c>
      <c r="S30" s="102">
        <v>0</v>
      </c>
      <c r="T30" s="107">
        <v>99</v>
      </c>
      <c r="U30" s="48">
        <v>0</v>
      </c>
      <c r="V30" s="45">
        <v>99</v>
      </c>
      <c r="W30" s="48">
        <v>0</v>
      </c>
      <c r="X30" s="107">
        <v>99</v>
      </c>
      <c r="Y30" s="48">
        <v>0</v>
      </c>
      <c r="Z30" s="107">
        <v>99</v>
      </c>
      <c r="AA30" s="48">
        <v>0</v>
      </c>
      <c r="AB30" s="107">
        <v>99</v>
      </c>
      <c r="AC30" s="102">
        <v>0</v>
      </c>
      <c r="AD30" s="29"/>
      <c r="AE30" s="30">
        <f t="shared" si="16"/>
        <v>0</v>
      </c>
      <c r="AF30" s="29"/>
      <c r="AG30" s="120">
        <f t="shared" si="2"/>
        <v>0</v>
      </c>
      <c r="AH30" s="121">
        <f t="shared" si="3"/>
        <v>0</v>
      </c>
      <c r="AI30" s="49">
        <f t="shared" si="4"/>
        <v>0</v>
      </c>
      <c r="AJ30" s="121">
        <f t="shared" si="5"/>
        <v>0</v>
      </c>
      <c r="AK30" s="49">
        <f t="shared" si="6"/>
        <v>0</v>
      </c>
      <c r="AL30" s="49">
        <f t="shared" si="7"/>
        <v>0</v>
      </c>
      <c r="AM30" s="196">
        <f t="shared" si="8"/>
        <v>0</v>
      </c>
      <c r="AN30" s="194"/>
      <c r="AO30" s="50">
        <f t="shared" si="9"/>
        <v>0</v>
      </c>
      <c r="AP30" s="51">
        <f t="shared" si="10"/>
        <v>0</v>
      </c>
      <c r="AQ30" s="51">
        <f t="shared" si="11"/>
        <v>0</v>
      </c>
      <c r="AR30" s="125">
        <f t="shared" si="12"/>
        <v>0</v>
      </c>
      <c r="AS30" s="51">
        <f t="shared" si="13"/>
        <v>0</v>
      </c>
      <c r="AT30" s="51">
        <f t="shared" si="14"/>
        <v>0</v>
      </c>
      <c r="AU30" s="51">
        <f t="shared" si="15"/>
        <v>0</v>
      </c>
      <c r="AV30" s="126">
        <f t="shared" si="22"/>
        <v>0</v>
      </c>
      <c r="AW30" s="121">
        <f t="shared" si="23"/>
        <v>0</v>
      </c>
      <c r="AX30" s="121">
        <f t="shared" si="24"/>
        <v>0</v>
      </c>
      <c r="AY30" s="127">
        <f t="shared" si="25"/>
        <v>0</v>
      </c>
      <c r="AZ30" s="9"/>
    </row>
    <row r="31" spans="1:52" ht="13.9">
      <c r="A31" s="36"/>
      <c r="B31" s="105"/>
      <c r="C31" s="37"/>
      <c r="D31" s="38"/>
      <c r="E31" s="39">
        <f t="shared" si="17"/>
        <v>0</v>
      </c>
      <c r="F31" s="175">
        <f t="shared" si="0"/>
        <v>0</v>
      </c>
      <c r="G31" s="40"/>
      <c r="H31" s="94">
        <f t="shared" si="18"/>
        <v>0</v>
      </c>
      <c r="I31" s="41">
        <f t="shared" si="19"/>
        <v>0</v>
      </c>
      <c r="J31" s="180"/>
      <c r="K31" s="150">
        <v>0</v>
      </c>
      <c r="L31" s="43"/>
      <c r="M31" s="96">
        <f t="shared" si="1"/>
        <v>0</v>
      </c>
      <c r="N31" s="41">
        <f t="shared" si="20"/>
        <v>0</v>
      </c>
      <c r="O31" s="44">
        <f t="shared" si="21"/>
        <v>0</v>
      </c>
      <c r="P31" s="46">
        <v>99</v>
      </c>
      <c r="Q31" s="47">
        <v>0</v>
      </c>
      <c r="R31" s="45">
        <v>99</v>
      </c>
      <c r="S31" s="102">
        <v>0</v>
      </c>
      <c r="T31" s="107">
        <v>99</v>
      </c>
      <c r="U31" s="48">
        <v>0</v>
      </c>
      <c r="V31" s="45">
        <v>99</v>
      </c>
      <c r="W31" s="48">
        <v>0</v>
      </c>
      <c r="X31" s="107">
        <v>99</v>
      </c>
      <c r="Y31" s="48">
        <v>0</v>
      </c>
      <c r="Z31" s="107">
        <v>99</v>
      </c>
      <c r="AA31" s="48">
        <v>0</v>
      </c>
      <c r="AB31" s="107">
        <v>99</v>
      </c>
      <c r="AC31" s="102">
        <v>0</v>
      </c>
      <c r="AD31" s="29"/>
      <c r="AE31" s="30">
        <f t="shared" si="16"/>
        <v>0</v>
      </c>
      <c r="AF31" s="29"/>
      <c r="AG31" s="120">
        <f t="shared" si="2"/>
        <v>0</v>
      </c>
      <c r="AH31" s="121">
        <f t="shared" si="3"/>
        <v>0</v>
      </c>
      <c r="AI31" s="49">
        <f t="shared" si="4"/>
        <v>0</v>
      </c>
      <c r="AJ31" s="121">
        <f t="shared" si="5"/>
        <v>0</v>
      </c>
      <c r="AK31" s="49">
        <f t="shared" si="6"/>
        <v>0</v>
      </c>
      <c r="AL31" s="49">
        <f t="shared" si="7"/>
        <v>0</v>
      </c>
      <c r="AM31" s="196">
        <f t="shared" si="8"/>
        <v>0</v>
      </c>
      <c r="AN31" s="194"/>
      <c r="AO31" s="50">
        <f t="shared" si="9"/>
        <v>0</v>
      </c>
      <c r="AP31" s="51">
        <f t="shared" si="10"/>
        <v>0</v>
      </c>
      <c r="AQ31" s="51">
        <f t="shared" si="11"/>
        <v>0</v>
      </c>
      <c r="AR31" s="125">
        <f t="shared" si="12"/>
        <v>0</v>
      </c>
      <c r="AS31" s="51">
        <f t="shared" si="13"/>
        <v>0</v>
      </c>
      <c r="AT31" s="51">
        <f t="shared" si="14"/>
        <v>0</v>
      </c>
      <c r="AU31" s="51">
        <f t="shared" si="15"/>
        <v>0</v>
      </c>
      <c r="AV31" s="126">
        <f t="shared" si="22"/>
        <v>0</v>
      </c>
      <c r="AW31" s="121">
        <f t="shared" si="23"/>
        <v>0</v>
      </c>
      <c r="AX31" s="121">
        <f t="shared" si="24"/>
        <v>0</v>
      </c>
      <c r="AY31" s="127">
        <f t="shared" si="25"/>
        <v>0</v>
      </c>
      <c r="AZ31" s="9"/>
    </row>
    <row r="32" spans="1:52" ht="13.9">
      <c r="A32" s="36"/>
      <c r="B32" s="105"/>
      <c r="C32" s="37"/>
      <c r="D32" s="38"/>
      <c r="E32" s="39">
        <f t="shared" si="17"/>
        <v>0</v>
      </c>
      <c r="F32" s="174">
        <f t="shared" si="0"/>
        <v>0</v>
      </c>
      <c r="G32" s="40"/>
      <c r="H32" s="94">
        <f t="shared" si="18"/>
        <v>0</v>
      </c>
      <c r="I32" s="41">
        <f t="shared" si="19"/>
        <v>0</v>
      </c>
      <c r="J32" s="42"/>
      <c r="K32" s="150">
        <v>0</v>
      </c>
      <c r="L32" s="43"/>
      <c r="M32" s="96">
        <f t="shared" si="1"/>
        <v>0</v>
      </c>
      <c r="N32" s="41">
        <f t="shared" si="20"/>
        <v>0</v>
      </c>
      <c r="O32" s="44">
        <f t="shared" si="21"/>
        <v>0</v>
      </c>
      <c r="P32" s="46">
        <v>99</v>
      </c>
      <c r="Q32" s="47">
        <v>0</v>
      </c>
      <c r="R32" s="45">
        <v>99</v>
      </c>
      <c r="S32" s="102">
        <v>0</v>
      </c>
      <c r="T32" s="107">
        <v>99</v>
      </c>
      <c r="U32" s="48">
        <v>0</v>
      </c>
      <c r="V32" s="45">
        <v>99</v>
      </c>
      <c r="W32" s="48">
        <v>0</v>
      </c>
      <c r="X32" s="107">
        <v>99</v>
      </c>
      <c r="Y32" s="48">
        <v>0</v>
      </c>
      <c r="Z32" s="107">
        <v>99</v>
      </c>
      <c r="AA32" s="48">
        <v>0</v>
      </c>
      <c r="AB32" s="107">
        <v>99</v>
      </c>
      <c r="AC32" s="102">
        <v>0</v>
      </c>
      <c r="AD32" s="29"/>
      <c r="AE32" s="30">
        <f t="shared" si="16"/>
        <v>0</v>
      </c>
      <c r="AF32" s="29"/>
      <c r="AG32" s="120">
        <f t="shared" si="2"/>
        <v>0</v>
      </c>
      <c r="AH32" s="121">
        <f t="shared" si="3"/>
        <v>0</v>
      </c>
      <c r="AI32" s="49">
        <f t="shared" si="4"/>
        <v>0</v>
      </c>
      <c r="AJ32" s="121">
        <f t="shared" si="5"/>
        <v>0</v>
      </c>
      <c r="AK32" s="49">
        <f t="shared" si="6"/>
        <v>0</v>
      </c>
      <c r="AL32" s="49">
        <f t="shared" si="7"/>
        <v>0</v>
      </c>
      <c r="AM32" s="196">
        <f t="shared" si="8"/>
        <v>0</v>
      </c>
      <c r="AN32" s="194"/>
      <c r="AO32" s="50">
        <f t="shared" si="9"/>
        <v>0</v>
      </c>
      <c r="AP32" s="51">
        <f t="shared" si="10"/>
        <v>0</v>
      </c>
      <c r="AQ32" s="51">
        <f t="shared" si="11"/>
        <v>0</v>
      </c>
      <c r="AR32" s="125">
        <f t="shared" si="12"/>
        <v>0</v>
      </c>
      <c r="AS32" s="51">
        <f t="shared" si="13"/>
        <v>0</v>
      </c>
      <c r="AT32" s="51">
        <f t="shared" si="14"/>
        <v>0</v>
      </c>
      <c r="AU32" s="51">
        <f t="shared" si="15"/>
        <v>0</v>
      </c>
      <c r="AV32" s="126">
        <f t="shared" si="22"/>
        <v>0</v>
      </c>
      <c r="AW32" s="121">
        <f t="shared" si="23"/>
        <v>0</v>
      </c>
      <c r="AX32" s="121">
        <f t="shared" si="24"/>
        <v>0</v>
      </c>
      <c r="AY32" s="127">
        <f t="shared" si="25"/>
        <v>0</v>
      </c>
      <c r="AZ32" s="9"/>
    </row>
    <row r="33" spans="1:52" ht="13.9">
      <c r="A33" s="36"/>
      <c r="B33" s="105"/>
      <c r="C33" s="37"/>
      <c r="D33" s="38"/>
      <c r="E33" s="39">
        <f t="shared" si="17"/>
        <v>0</v>
      </c>
      <c r="F33" s="175">
        <f t="shared" si="0"/>
        <v>0</v>
      </c>
      <c r="G33" s="40"/>
      <c r="H33" s="94">
        <f t="shared" si="18"/>
        <v>0</v>
      </c>
      <c r="I33" s="41">
        <f t="shared" si="19"/>
        <v>0</v>
      </c>
      <c r="J33" s="180"/>
      <c r="K33" s="150">
        <v>0</v>
      </c>
      <c r="L33" s="43"/>
      <c r="M33" s="96">
        <f t="shared" si="1"/>
        <v>0</v>
      </c>
      <c r="N33" s="41">
        <f t="shared" si="20"/>
        <v>0</v>
      </c>
      <c r="O33" s="44">
        <f t="shared" si="21"/>
        <v>0</v>
      </c>
      <c r="P33" s="46">
        <v>99</v>
      </c>
      <c r="Q33" s="47">
        <v>0</v>
      </c>
      <c r="R33" s="45">
        <v>99</v>
      </c>
      <c r="S33" s="102">
        <v>0</v>
      </c>
      <c r="T33" s="107">
        <v>99</v>
      </c>
      <c r="U33" s="48">
        <v>0</v>
      </c>
      <c r="V33" s="45">
        <v>99</v>
      </c>
      <c r="W33" s="48">
        <v>0</v>
      </c>
      <c r="X33" s="107">
        <v>99</v>
      </c>
      <c r="Y33" s="48">
        <v>0</v>
      </c>
      <c r="Z33" s="107">
        <v>99</v>
      </c>
      <c r="AA33" s="48">
        <v>0</v>
      </c>
      <c r="AB33" s="107">
        <v>99</v>
      </c>
      <c r="AC33" s="102">
        <v>0</v>
      </c>
      <c r="AD33" s="29"/>
      <c r="AE33" s="30">
        <f t="shared" si="16"/>
        <v>0</v>
      </c>
      <c r="AF33" s="29"/>
      <c r="AG33" s="120">
        <f t="shared" si="2"/>
        <v>0</v>
      </c>
      <c r="AH33" s="121">
        <f t="shared" si="3"/>
        <v>0</v>
      </c>
      <c r="AI33" s="49">
        <f t="shared" si="4"/>
        <v>0</v>
      </c>
      <c r="AJ33" s="121">
        <f t="shared" si="5"/>
        <v>0</v>
      </c>
      <c r="AK33" s="49">
        <f t="shared" si="6"/>
        <v>0</v>
      </c>
      <c r="AL33" s="49">
        <f t="shared" si="7"/>
        <v>0</v>
      </c>
      <c r="AM33" s="196">
        <f t="shared" si="8"/>
        <v>0</v>
      </c>
      <c r="AN33" s="194"/>
      <c r="AO33" s="50">
        <f t="shared" si="9"/>
        <v>0</v>
      </c>
      <c r="AP33" s="51">
        <f t="shared" si="10"/>
        <v>0</v>
      </c>
      <c r="AQ33" s="51">
        <f t="shared" si="11"/>
        <v>0</v>
      </c>
      <c r="AR33" s="125">
        <f t="shared" si="12"/>
        <v>0</v>
      </c>
      <c r="AS33" s="51">
        <f t="shared" si="13"/>
        <v>0</v>
      </c>
      <c r="AT33" s="51">
        <f t="shared" si="14"/>
        <v>0</v>
      </c>
      <c r="AU33" s="51">
        <f t="shared" si="15"/>
        <v>0</v>
      </c>
      <c r="AV33" s="126">
        <f t="shared" si="22"/>
        <v>0</v>
      </c>
      <c r="AW33" s="121">
        <f t="shared" si="23"/>
        <v>0</v>
      </c>
      <c r="AX33" s="121">
        <f t="shared" si="24"/>
        <v>0</v>
      </c>
      <c r="AY33" s="127">
        <f t="shared" si="25"/>
        <v>0</v>
      </c>
      <c r="AZ33" s="9"/>
    </row>
    <row r="34" spans="1:52" ht="13.9">
      <c r="A34" s="36"/>
      <c r="B34" s="105"/>
      <c r="C34" s="37"/>
      <c r="D34" s="38"/>
      <c r="E34" s="39">
        <f t="shared" si="17"/>
        <v>0</v>
      </c>
      <c r="F34" s="175">
        <f t="shared" si="0"/>
        <v>0</v>
      </c>
      <c r="G34" s="40"/>
      <c r="H34" s="94">
        <f t="shared" si="18"/>
        <v>0</v>
      </c>
      <c r="I34" s="41">
        <f t="shared" si="19"/>
        <v>0</v>
      </c>
      <c r="J34" s="182"/>
      <c r="K34" s="150">
        <v>0</v>
      </c>
      <c r="L34" s="43"/>
      <c r="M34" s="96">
        <f t="shared" si="1"/>
        <v>0</v>
      </c>
      <c r="N34" s="41">
        <f t="shared" si="20"/>
        <v>0</v>
      </c>
      <c r="O34" s="44">
        <f t="shared" si="21"/>
        <v>0</v>
      </c>
      <c r="P34" s="46">
        <v>99</v>
      </c>
      <c r="Q34" s="47">
        <v>0</v>
      </c>
      <c r="R34" s="45">
        <v>99</v>
      </c>
      <c r="S34" s="102">
        <v>0</v>
      </c>
      <c r="T34" s="107">
        <v>99</v>
      </c>
      <c r="U34" s="48">
        <v>0</v>
      </c>
      <c r="V34" s="45">
        <v>99</v>
      </c>
      <c r="W34" s="48">
        <v>0</v>
      </c>
      <c r="X34" s="107">
        <v>99</v>
      </c>
      <c r="Y34" s="48">
        <v>0</v>
      </c>
      <c r="Z34" s="107">
        <v>99</v>
      </c>
      <c r="AA34" s="48">
        <v>0</v>
      </c>
      <c r="AB34" s="107">
        <v>99</v>
      </c>
      <c r="AC34" s="102">
        <v>0</v>
      </c>
      <c r="AD34" s="29"/>
      <c r="AE34" s="30">
        <f t="shared" si="16"/>
        <v>0</v>
      </c>
      <c r="AF34" s="29"/>
      <c r="AG34" s="120">
        <f t="shared" si="2"/>
        <v>0</v>
      </c>
      <c r="AH34" s="121">
        <f t="shared" si="3"/>
        <v>0</v>
      </c>
      <c r="AI34" s="49">
        <f t="shared" si="4"/>
        <v>0</v>
      </c>
      <c r="AJ34" s="121">
        <f t="shared" si="5"/>
        <v>0</v>
      </c>
      <c r="AK34" s="49">
        <f t="shared" si="6"/>
        <v>0</v>
      </c>
      <c r="AL34" s="49">
        <f t="shared" si="7"/>
        <v>0</v>
      </c>
      <c r="AM34" s="196">
        <f t="shared" si="8"/>
        <v>0</v>
      </c>
      <c r="AN34" s="194"/>
      <c r="AO34" s="50">
        <f t="shared" si="9"/>
        <v>0</v>
      </c>
      <c r="AP34" s="51">
        <f t="shared" si="10"/>
        <v>0</v>
      </c>
      <c r="AQ34" s="51">
        <f t="shared" si="11"/>
        <v>0</v>
      </c>
      <c r="AR34" s="125">
        <f t="shared" si="12"/>
        <v>0</v>
      </c>
      <c r="AS34" s="51">
        <f t="shared" si="13"/>
        <v>0</v>
      </c>
      <c r="AT34" s="51">
        <f t="shared" si="14"/>
        <v>0</v>
      </c>
      <c r="AU34" s="51">
        <f t="shared" si="15"/>
        <v>0</v>
      </c>
      <c r="AV34" s="126">
        <f t="shared" si="22"/>
        <v>0</v>
      </c>
      <c r="AW34" s="121">
        <f t="shared" si="23"/>
        <v>0</v>
      </c>
      <c r="AX34" s="121">
        <f t="shared" si="24"/>
        <v>0</v>
      </c>
      <c r="AY34" s="127">
        <f t="shared" si="25"/>
        <v>0</v>
      </c>
      <c r="AZ34" s="9"/>
    </row>
    <row r="35" spans="1:52" ht="13.9">
      <c r="A35" s="36"/>
      <c r="B35" s="105"/>
      <c r="C35" s="37"/>
      <c r="D35" s="53"/>
      <c r="E35" s="39">
        <f t="shared" si="17"/>
        <v>0</v>
      </c>
      <c r="F35" s="175">
        <f t="shared" si="0"/>
        <v>0</v>
      </c>
      <c r="G35" s="41"/>
      <c r="H35" s="94">
        <f t="shared" si="18"/>
        <v>0</v>
      </c>
      <c r="I35" s="41">
        <f t="shared" si="19"/>
        <v>0</v>
      </c>
      <c r="J35" s="42"/>
      <c r="K35" s="150">
        <v>0</v>
      </c>
      <c r="L35" s="43"/>
      <c r="M35" s="96">
        <f t="shared" si="1"/>
        <v>0</v>
      </c>
      <c r="N35" s="41">
        <f t="shared" si="20"/>
        <v>0</v>
      </c>
      <c r="O35" s="44">
        <f t="shared" si="21"/>
        <v>0</v>
      </c>
      <c r="P35" s="46">
        <v>99</v>
      </c>
      <c r="Q35" s="47">
        <v>0</v>
      </c>
      <c r="R35" s="45">
        <v>99</v>
      </c>
      <c r="S35" s="102">
        <v>0</v>
      </c>
      <c r="T35" s="107">
        <v>99</v>
      </c>
      <c r="U35" s="48">
        <v>0</v>
      </c>
      <c r="V35" s="45">
        <v>99</v>
      </c>
      <c r="W35" s="48">
        <v>0</v>
      </c>
      <c r="X35" s="107">
        <v>99</v>
      </c>
      <c r="Y35" s="48">
        <v>0</v>
      </c>
      <c r="Z35" s="107">
        <v>99</v>
      </c>
      <c r="AA35" s="48">
        <v>0</v>
      </c>
      <c r="AB35" s="107">
        <v>99</v>
      </c>
      <c r="AC35" s="102">
        <v>0</v>
      </c>
      <c r="AD35" s="29"/>
      <c r="AE35" s="30">
        <f t="shared" si="16"/>
        <v>0</v>
      </c>
      <c r="AF35" s="29"/>
      <c r="AG35" s="120">
        <f t="shared" si="2"/>
        <v>0</v>
      </c>
      <c r="AH35" s="121">
        <f t="shared" si="3"/>
        <v>0</v>
      </c>
      <c r="AI35" s="49">
        <f t="shared" si="4"/>
        <v>0</v>
      </c>
      <c r="AJ35" s="121">
        <f t="shared" si="5"/>
        <v>0</v>
      </c>
      <c r="AK35" s="49">
        <f t="shared" si="6"/>
        <v>0</v>
      </c>
      <c r="AL35" s="49">
        <f t="shared" si="7"/>
        <v>0</v>
      </c>
      <c r="AM35" s="196">
        <f t="shared" si="8"/>
        <v>0</v>
      </c>
      <c r="AN35" s="194"/>
      <c r="AO35" s="50">
        <f t="shared" si="9"/>
        <v>0</v>
      </c>
      <c r="AP35" s="51">
        <f t="shared" si="10"/>
        <v>0</v>
      </c>
      <c r="AQ35" s="51">
        <f t="shared" si="11"/>
        <v>0</v>
      </c>
      <c r="AR35" s="125">
        <f t="shared" si="12"/>
        <v>0</v>
      </c>
      <c r="AS35" s="51">
        <f t="shared" si="13"/>
        <v>0</v>
      </c>
      <c r="AT35" s="51">
        <f t="shared" si="14"/>
        <v>0</v>
      </c>
      <c r="AU35" s="51">
        <f t="shared" si="15"/>
        <v>0</v>
      </c>
      <c r="AV35" s="126">
        <f t="shared" si="22"/>
        <v>0</v>
      </c>
      <c r="AW35" s="121">
        <f t="shared" si="23"/>
        <v>0</v>
      </c>
      <c r="AX35" s="121">
        <f t="shared" si="24"/>
        <v>0</v>
      </c>
      <c r="AY35" s="127">
        <f t="shared" si="25"/>
        <v>0</v>
      </c>
      <c r="AZ35" s="9"/>
    </row>
    <row r="36" spans="1:52" ht="13.9">
      <c r="A36" s="36"/>
      <c r="B36" s="105"/>
      <c r="C36" s="37"/>
      <c r="D36" s="53"/>
      <c r="E36" s="39">
        <f t="shared" si="17"/>
        <v>0</v>
      </c>
      <c r="F36" s="174">
        <f t="shared" si="0"/>
        <v>0</v>
      </c>
      <c r="G36" s="41"/>
      <c r="H36" s="94">
        <f t="shared" si="18"/>
        <v>0</v>
      </c>
      <c r="I36" s="41">
        <f t="shared" si="19"/>
        <v>0</v>
      </c>
      <c r="J36" s="180"/>
      <c r="K36" s="150">
        <v>0</v>
      </c>
      <c r="L36" s="43"/>
      <c r="M36" s="96">
        <f t="shared" si="1"/>
        <v>0</v>
      </c>
      <c r="N36" s="41">
        <f t="shared" si="20"/>
        <v>0</v>
      </c>
      <c r="O36" s="44">
        <f t="shared" si="21"/>
        <v>0</v>
      </c>
      <c r="P36" s="46">
        <v>99</v>
      </c>
      <c r="Q36" s="47">
        <v>0</v>
      </c>
      <c r="R36" s="45">
        <v>99</v>
      </c>
      <c r="S36" s="102">
        <v>0</v>
      </c>
      <c r="T36" s="107">
        <v>99</v>
      </c>
      <c r="U36" s="48">
        <v>0</v>
      </c>
      <c r="V36" s="45">
        <v>99</v>
      </c>
      <c r="W36" s="48">
        <v>0</v>
      </c>
      <c r="X36" s="107">
        <v>99</v>
      </c>
      <c r="Y36" s="48">
        <v>0</v>
      </c>
      <c r="Z36" s="107">
        <v>99</v>
      </c>
      <c r="AA36" s="48">
        <v>0</v>
      </c>
      <c r="AB36" s="107">
        <v>99</v>
      </c>
      <c r="AC36" s="102">
        <v>0</v>
      </c>
      <c r="AD36" s="29"/>
      <c r="AE36" s="30">
        <f t="shared" si="16"/>
        <v>0</v>
      </c>
      <c r="AF36" s="29"/>
      <c r="AG36" s="120">
        <f t="shared" si="2"/>
        <v>0</v>
      </c>
      <c r="AH36" s="121">
        <f t="shared" si="3"/>
        <v>0</v>
      </c>
      <c r="AI36" s="49">
        <f t="shared" si="4"/>
        <v>0</v>
      </c>
      <c r="AJ36" s="121">
        <f t="shared" si="5"/>
        <v>0</v>
      </c>
      <c r="AK36" s="49">
        <f t="shared" si="6"/>
        <v>0</v>
      </c>
      <c r="AL36" s="49">
        <f t="shared" si="7"/>
        <v>0</v>
      </c>
      <c r="AM36" s="196">
        <f t="shared" si="8"/>
        <v>0</v>
      </c>
      <c r="AN36" s="194"/>
      <c r="AO36" s="50">
        <f t="shared" si="9"/>
        <v>0</v>
      </c>
      <c r="AP36" s="51">
        <f t="shared" si="10"/>
        <v>0</v>
      </c>
      <c r="AQ36" s="51">
        <f t="shared" si="11"/>
        <v>0</v>
      </c>
      <c r="AR36" s="125">
        <f t="shared" si="12"/>
        <v>0</v>
      </c>
      <c r="AS36" s="51">
        <f t="shared" si="13"/>
        <v>0</v>
      </c>
      <c r="AT36" s="51">
        <f t="shared" si="14"/>
        <v>0</v>
      </c>
      <c r="AU36" s="51">
        <f t="shared" si="15"/>
        <v>0</v>
      </c>
      <c r="AV36" s="126">
        <f t="shared" si="22"/>
        <v>0</v>
      </c>
      <c r="AW36" s="121">
        <f t="shared" si="23"/>
        <v>0</v>
      </c>
      <c r="AX36" s="121">
        <f t="shared" si="24"/>
        <v>0</v>
      </c>
      <c r="AY36" s="127">
        <f t="shared" si="25"/>
        <v>0</v>
      </c>
      <c r="AZ36" s="9"/>
    </row>
    <row r="37" spans="1:52" ht="13.9">
      <c r="A37" s="36"/>
      <c r="B37" s="105"/>
      <c r="C37" s="37"/>
      <c r="D37" s="53"/>
      <c r="E37" s="39">
        <f t="shared" si="17"/>
        <v>0</v>
      </c>
      <c r="F37" s="173">
        <f t="shared" ref="F37:F54" si="26">IF(L37=0,0,IF(G37+(IF(I37&gt;-150,(IF(I37&gt;=150,IF(K37&gt;=$AM$1,0,SUM(IF(MAX(P37:AC37)=99,K37-2,K37)-L37*2*(15+50)%)*10),SUM(IF(MAX(P37:AC37)=99,K37-2,K37)-L37*2*(I37/10+50)%)*10)),(IF(I37&lt;-150,IF((IF(MAX(P37:AC37)=99,K37-2,K37)-L37*2*(I37/10+50)%)*10&lt;1,0,(IF(MAX(P37:AC37)=99,K37-2,K37)-L37*2*(I37/10+50)%)*10))))),(IF(I37&gt;-150,(IF(I37&gt;150,IF(K37&gt;=$AM$1,0,SUM(IF(MAX(P37:AC37)=99,K37-2,K37)-L37*2*(15+50)%)*10),SUM(IF(MAX(P37:AC37)=99,K37-2,K37)-L37*2*(I37/10+50)%)*10)),(IF(I37&lt;-150,IF((IF(MAX(P37:AC37)=99,K37-2,K37)-L37*2*(I37/10+50)%)*10&lt;1,0,(IF(MAX(P37:AC37)=99,K37-2,K37)-L37*2*(I37/10+50)%)*10)))))))</f>
        <v>0</v>
      </c>
      <c r="G37" s="41"/>
      <c r="H37" s="94">
        <f t="shared" si="18"/>
        <v>0</v>
      </c>
      <c r="I37" s="41">
        <f t="shared" si="19"/>
        <v>0</v>
      </c>
      <c r="J37" s="182"/>
      <c r="K37" s="150">
        <v>0</v>
      </c>
      <c r="L37" s="43"/>
      <c r="M37" s="96">
        <f t="shared" ref="M37:M54" si="27">IF(L37=0,0,SUM(AG37:AM37)/L37)</f>
        <v>0</v>
      </c>
      <c r="N37" s="41">
        <f t="shared" si="20"/>
        <v>0</v>
      </c>
      <c r="O37" s="44">
        <f t="shared" si="21"/>
        <v>0</v>
      </c>
      <c r="P37" s="46">
        <v>99</v>
      </c>
      <c r="Q37" s="47">
        <v>0</v>
      </c>
      <c r="R37" s="45">
        <v>99</v>
      </c>
      <c r="S37" s="102">
        <v>0</v>
      </c>
      <c r="T37" s="107">
        <v>99</v>
      </c>
      <c r="U37" s="48">
        <v>0</v>
      </c>
      <c r="V37" s="45">
        <v>99</v>
      </c>
      <c r="W37" s="48">
        <v>0</v>
      </c>
      <c r="X37" s="107">
        <v>99</v>
      </c>
      <c r="Y37" s="48">
        <v>0</v>
      </c>
      <c r="Z37" s="107">
        <v>99</v>
      </c>
      <c r="AA37" s="48">
        <v>0</v>
      </c>
      <c r="AB37" s="107">
        <v>99</v>
      </c>
      <c r="AC37" s="102">
        <v>0</v>
      </c>
      <c r="AD37" s="29"/>
      <c r="AE37" s="30">
        <f t="shared" si="16"/>
        <v>0</v>
      </c>
      <c r="AF37" s="29"/>
      <c r="AG37" s="120">
        <f t="shared" ref="AG37:AG54" si="28">IF(B37=0,0,IF(B37="BRIVS",0,(LOOKUP(P37,$A$5:$A$55,$G$5:$G$55))))</f>
        <v>0</v>
      </c>
      <c r="AH37" s="121">
        <f t="shared" ref="AH37:AH54" si="29">IF(B37=0,0,IF(B37="BRIVS",0,(LOOKUP(R37,$A$5:$A$55,$G$5:$G$55))))</f>
        <v>0</v>
      </c>
      <c r="AI37" s="49">
        <f t="shared" ref="AI37:AI54" si="30">IF(B37=0,0,IF(B37="BRIVS",0,(LOOKUP(T37,$A$5:$A$55,$G$5:$G$55))))</f>
        <v>0</v>
      </c>
      <c r="AJ37" s="121">
        <f t="shared" ref="AJ37:AJ54" si="31">IF(B37=0,0,IF(B37="BRIVS",0,(LOOKUP(V37,$A$5:$A$55,$G$5:$G$55))))</f>
        <v>0</v>
      </c>
      <c r="AK37" s="49">
        <f t="shared" ref="AK37:AK54" si="32">IF(B37=0,0,IF(B37="BRIVS",0,(LOOKUP(X37,$A$5:$A$55,$G$5:$G$55))))</f>
        <v>0</v>
      </c>
      <c r="AL37" s="49">
        <f t="shared" ref="AL37:AL54" si="33">IF(B37=0,0,IF(B37="BRIVS",0,(LOOKUP(Z37,$A$5:$A$55,$G$5:$G$55))))</f>
        <v>0</v>
      </c>
      <c r="AM37" s="196">
        <f t="shared" ref="AM37:AM54" si="34">IF(B37=0,0,IF(B37="BRIVS",0,(LOOKUP(AB37,$A$5:$A$55,$G$5:$G$55))))</f>
        <v>0</v>
      </c>
      <c r="AN37" s="194"/>
      <c r="AO37" s="50">
        <f t="shared" ref="AO37:AO54" si="35">IF(P37=99,0,(LOOKUP($P37,$A$5:$A$56,$K$5:$K$56)))</f>
        <v>0</v>
      </c>
      <c r="AP37" s="51">
        <f t="shared" ref="AP37:AP54" si="36">IF(R37=99,0,(LOOKUP($R37,$A$5:$A$56,$K$5:$K$56)))</f>
        <v>0</v>
      </c>
      <c r="AQ37" s="51">
        <f t="shared" ref="AQ37:AQ54" si="37">IF(T37=99,0,(LOOKUP($T37,$A$5:$A$56,$K$5:$K$56)))</f>
        <v>0</v>
      </c>
      <c r="AR37" s="125">
        <f t="shared" ref="AR37:AR54" si="38">IF(V37=99,0,(LOOKUP($V37,$A$5:$A$56,$K$5:$K$56)))</f>
        <v>0</v>
      </c>
      <c r="AS37" s="51">
        <f t="shared" ref="AS37:AS54" si="39">IF(X37=99,0,(LOOKUP($X37,$A$5:$A$56,$K$5:$K$56)))</f>
        <v>0</v>
      </c>
      <c r="AT37" s="51">
        <f t="shared" ref="AT37:AT54" si="40">IF(Z37=99,0,(LOOKUP($Z37,$A$5:$A$56,$K$5:$K$56)))</f>
        <v>0</v>
      </c>
      <c r="AU37" s="51">
        <f t="shared" ref="AU37:AU54" si="41">IF(AB37=99,0,(LOOKUP($AB37,$A$5:$A$56,$K$5:$K$56)))</f>
        <v>0</v>
      </c>
      <c r="AV37" s="126">
        <f t="shared" si="22"/>
        <v>0</v>
      </c>
      <c r="AW37" s="121">
        <f t="shared" si="23"/>
        <v>0</v>
      </c>
      <c r="AX37" s="121">
        <f t="shared" si="24"/>
        <v>0</v>
      </c>
      <c r="AY37" s="127">
        <f t="shared" si="25"/>
        <v>0</v>
      </c>
      <c r="AZ37" s="9"/>
    </row>
    <row r="38" spans="1:52" ht="13.9">
      <c r="A38" s="36"/>
      <c r="B38" s="105"/>
      <c r="C38" s="37"/>
      <c r="D38" s="53"/>
      <c r="E38" s="39">
        <f t="shared" si="17"/>
        <v>0</v>
      </c>
      <c r="F38" s="173">
        <f t="shared" si="26"/>
        <v>0</v>
      </c>
      <c r="G38" s="41"/>
      <c r="H38" s="94">
        <f t="shared" si="18"/>
        <v>0</v>
      </c>
      <c r="I38" s="41">
        <f t="shared" si="19"/>
        <v>0</v>
      </c>
      <c r="J38" s="42"/>
      <c r="K38" s="150">
        <v>0</v>
      </c>
      <c r="L38" s="43"/>
      <c r="M38" s="96">
        <f t="shared" si="27"/>
        <v>0</v>
      </c>
      <c r="N38" s="41">
        <f t="shared" si="20"/>
        <v>0</v>
      </c>
      <c r="O38" s="44">
        <f t="shared" si="21"/>
        <v>0</v>
      </c>
      <c r="P38" s="46">
        <v>99</v>
      </c>
      <c r="Q38" s="47">
        <v>0</v>
      </c>
      <c r="R38" s="45">
        <v>99</v>
      </c>
      <c r="S38" s="102">
        <v>0</v>
      </c>
      <c r="T38" s="107">
        <v>99</v>
      </c>
      <c r="U38" s="48">
        <v>0</v>
      </c>
      <c r="V38" s="45">
        <v>99</v>
      </c>
      <c r="W38" s="48">
        <v>0</v>
      </c>
      <c r="X38" s="107">
        <v>99</v>
      </c>
      <c r="Y38" s="48">
        <v>0</v>
      </c>
      <c r="Z38" s="107">
        <v>99</v>
      </c>
      <c r="AA38" s="48">
        <v>0</v>
      </c>
      <c r="AB38" s="107">
        <v>99</v>
      </c>
      <c r="AC38" s="102">
        <v>0</v>
      </c>
      <c r="AD38" s="29"/>
      <c r="AE38" s="30">
        <f t="shared" si="16"/>
        <v>0</v>
      </c>
      <c r="AF38" s="29"/>
      <c r="AG38" s="120">
        <f t="shared" si="28"/>
        <v>0</v>
      </c>
      <c r="AH38" s="121">
        <f t="shared" si="29"/>
        <v>0</v>
      </c>
      <c r="AI38" s="49">
        <f t="shared" si="30"/>
        <v>0</v>
      </c>
      <c r="AJ38" s="121">
        <f t="shared" si="31"/>
        <v>0</v>
      </c>
      <c r="AK38" s="49">
        <f t="shared" si="32"/>
        <v>0</v>
      </c>
      <c r="AL38" s="49">
        <f t="shared" si="33"/>
        <v>0</v>
      </c>
      <c r="AM38" s="196">
        <f t="shared" si="34"/>
        <v>0</v>
      </c>
      <c r="AN38" s="194"/>
      <c r="AO38" s="50">
        <f t="shared" si="35"/>
        <v>0</v>
      </c>
      <c r="AP38" s="51">
        <f t="shared" si="36"/>
        <v>0</v>
      </c>
      <c r="AQ38" s="51">
        <f t="shared" si="37"/>
        <v>0</v>
      </c>
      <c r="AR38" s="125">
        <f t="shared" si="38"/>
        <v>0</v>
      </c>
      <c r="AS38" s="51">
        <f t="shared" si="39"/>
        <v>0</v>
      </c>
      <c r="AT38" s="51">
        <f t="shared" si="40"/>
        <v>0</v>
      </c>
      <c r="AU38" s="51">
        <f t="shared" si="41"/>
        <v>0</v>
      </c>
      <c r="AV38" s="126">
        <f t="shared" si="22"/>
        <v>0</v>
      </c>
      <c r="AW38" s="121">
        <f t="shared" si="23"/>
        <v>0</v>
      </c>
      <c r="AX38" s="121">
        <f t="shared" si="24"/>
        <v>0</v>
      </c>
      <c r="AY38" s="127">
        <f t="shared" si="25"/>
        <v>0</v>
      </c>
      <c r="AZ38" s="9"/>
    </row>
    <row r="39" spans="1:52" ht="13.9">
      <c r="A39" s="36"/>
      <c r="B39" s="105"/>
      <c r="C39" s="37"/>
      <c r="D39" s="53"/>
      <c r="E39" s="39">
        <f t="shared" si="17"/>
        <v>0</v>
      </c>
      <c r="F39" s="173">
        <f t="shared" si="26"/>
        <v>0</v>
      </c>
      <c r="G39" s="41"/>
      <c r="H39" s="94">
        <f t="shared" si="18"/>
        <v>0</v>
      </c>
      <c r="I39" s="41">
        <f t="shared" si="19"/>
        <v>0</v>
      </c>
      <c r="J39" s="180"/>
      <c r="K39" s="150">
        <v>0</v>
      </c>
      <c r="L39" s="43"/>
      <c r="M39" s="96">
        <f t="shared" si="27"/>
        <v>0</v>
      </c>
      <c r="N39" s="41">
        <f t="shared" si="20"/>
        <v>0</v>
      </c>
      <c r="O39" s="44">
        <f t="shared" si="21"/>
        <v>0</v>
      </c>
      <c r="P39" s="46">
        <v>99</v>
      </c>
      <c r="Q39" s="47">
        <v>0</v>
      </c>
      <c r="R39" s="45">
        <v>99</v>
      </c>
      <c r="S39" s="102">
        <v>0</v>
      </c>
      <c r="T39" s="107">
        <v>99</v>
      </c>
      <c r="U39" s="48">
        <v>0</v>
      </c>
      <c r="V39" s="45">
        <v>99</v>
      </c>
      <c r="W39" s="48">
        <v>0</v>
      </c>
      <c r="X39" s="107">
        <v>99</v>
      </c>
      <c r="Y39" s="48">
        <v>0</v>
      </c>
      <c r="Z39" s="107">
        <v>99</v>
      </c>
      <c r="AA39" s="48">
        <v>0</v>
      </c>
      <c r="AB39" s="107">
        <v>99</v>
      </c>
      <c r="AC39" s="102">
        <v>0</v>
      </c>
      <c r="AD39" s="29"/>
      <c r="AE39" s="30">
        <f t="shared" si="16"/>
        <v>0</v>
      </c>
      <c r="AF39" s="29"/>
      <c r="AG39" s="120">
        <f t="shared" si="28"/>
        <v>0</v>
      </c>
      <c r="AH39" s="121">
        <f t="shared" si="29"/>
        <v>0</v>
      </c>
      <c r="AI39" s="49">
        <f t="shared" si="30"/>
        <v>0</v>
      </c>
      <c r="AJ39" s="121">
        <f t="shared" si="31"/>
        <v>0</v>
      </c>
      <c r="AK39" s="49">
        <f t="shared" si="32"/>
        <v>0</v>
      </c>
      <c r="AL39" s="49">
        <f t="shared" si="33"/>
        <v>0</v>
      </c>
      <c r="AM39" s="196">
        <f t="shared" si="34"/>
        <v>0</v>
      </c>
      <c r="AN39" s="194"/>
      <c r="AO39" s="50">
        <f t="shared" si="35"/>
        <v>0</v>
      </c>
      <c r="AP39" s="51">
        <f t="shared" si="36"/>
        <v>0</v>
      </c>
      <c r="AQ39" s="51">
        <f t="shared" si="37"/>
        <v>0</v>
      </c>
      <c r="AR39" s="125">
        <f t="shared" si="38"/>
        <v>0</v>
      </c>
      <c r="AS39" s="51">
        <f t="shared" si="39"/>
        <v>0</v>
      </c>
      <c r="AT39" s="51">
        <f t="shared" si="40"/>
        <v>0</v>
      </c>
      <c r="AU39" s="51">
        <f t="shared" si="41"/>
        <v>0</v>
      </c>
      <c r="AV39" s="126">
        <f t="shared" si="22"/>
        <v>0</v>
      </c>
      <c r="AW39" s="121">
        <f t="shared" si="23"/>
        <v>0</v>
      </c>
      <c r="AX39" s="121">
        <f t="shared" si="24"/>
        <v>0</v>
      </c>
      <c r="AY39" s="127">
        <f t="shared" si="25"/>
        <v>0</v>
      </c>
      <c r="AZ39" s="9"/>
    </row>
    <row r="40" spans="1:52" ht="13.9">
      <c r="A40" s="36"/>
      <c r="B40" s="105"/>
      <c r="C40" s="37"/>
      <c r="D40" s="53"/>
      <c r="E40" s="39">
        <f t="shared" si="17"/>
        <v>0</v>
      </c>
      <c r="F40" s="173">
        <f t="shared" si="26"/>
        <v>0</v>
      </c>
      <c r="G40" s="41"/>
      <c r="H40" s="94">
        <f t="shared" si="18"/>
        <v>0</v>
      </c>
      <c r="I40" s="41">
        <f t="shared" si="19"/>
        <v>0</v>
      </c>
      <c r="J40" s="42"/>
      <c r="K40" s="150">
        <v>0</v>
      </c>
      <c r="L40" s="43"/>
      <c r="M40" s="96">
        <f t="shared" si="27"/>
        <v>0</v>
      </c>
      <c r="N40" s="41">
        <f t="shared" si="20"/>
        <v>0</v>
      </c>
      <c r="O40" s="44">
        <f t="shared" si="21"/>
        <v>0</v>
      </c>
      <c r="P40" s="46">
        <v>99</v>
      </c>
      <c r="Q40" s="47">
        <v>0</v>
      </c>
      <c r="R40" s="45">
        <v>99</v>
      </c>
      <c r="S40" s="102">
        <v>0</v>
      </c>
      <c r="T40" s="107">
        <v>99</v>
      </c>
      <c r="U40" s="48">
        <v>0</v>
      </c>
      <c r="V40" s="45">
        <v>99</v>
      </c>
      <c r="W40" s="48">
        <v>0</v>
      </c>
      <c r="X40" s="107">
        <v>99</v>
      </c>
      <c r="Y40" s="48">
        <v>0</v>
      </c>
      <c r="Z40" s="107">
        <v>99</v>
      </c>
      <c r="AA40" s="48">
        <v>0</v>
      </c>
      <c r="AB40" s="107">
        <v>99</v>
      </c>
      <c r="AC40" s="102">
        <v>0</v>
      </c>
      <c r="AD40" s="29"/>
      <c r="AE40" s="30">
        <f t="shared" si="16"/>
        <v>0</v>
      </c>
      <c r="AF40" s="29"/>
      <c r="AG40" s="120">
        <f t="shared" si="28"/>
        <v>0</v>
      </c>
      <c r="AH40" s="121">
        <f t="shared" si="29"/>
        <v>0</v>
      </c>
      <c r="AI40" s="49">
        <f t="shared" si="30"/>
        <v>0</v>
      </c>
      <c r="AJ40" s="121">
        <f t="shared" si="31"/>
        <v>0</v>
      </c>
      <c r="AK40" s="49">
        <f t="shared" si="32"/>
        <v>0</v>
      </c>
      <c r="AL40" s="49">
        <f t="shared" si="33"/>
        <v>0</v>
      </c>
      <c r="AM40" s="196">
        <f t="shared" si="34"/>
        <v>0</v>
      </c>
      <c r="AN40" s="194"/>
      <c r="AO40" s="50">
        <f t="shared" si="35"/>
        <v>0</v>
      </c>
      <c r="AP40" s="51">
        <f t="shared" si="36"/>
        <v>0</v>
      </c>
      <c r="AQ40" s="51">
        <f t="shared" si="37"/>
        <v>0</v>
      </c>
      <c r="AR40" s="125">
        <f t="shared" si="38"/>
        <v>0</v>
      </c>
      <c r="AS40" s="51">
        <f t="shared" si="39"/>
        <v>0</v>
      </c>
      <c r="AT40" s="51">
        <f t="shared" si="40"/>
        <v>0</v>
      </c>
      <c r="AU40" s="51">
        <f t="shared" si="41"/>
        <v>0</v>
      </c>
      <c r="AV40" s="126">
        <f t="shared" si="22"/>
        <v>0</v>
      </c>
      <c r="AW40" s="121">
        <f t="shared" si="23"/>
        <v>0</v>
      </c>
      <c r="AX40" s="121">
        <f t="shared" si="24"/>
        <v>0</v>
      </c>
      <c r="AY40" s="127">
        <f t="shared" si="25"/>
        <v>0</v>
      </c>
      <c r="AZ40" s="9"/>
    </row>
    <row r="41" spans="1:52" ht="13.9">
      <c r="A41" s="36"/>
      <c r="B41" s="105"/>
      <c r="C41" s="37"/>
      <c r="D41" s="53"/>
      <c r="E41" s="39">
        <f t="shared" si="17"/>
        <v>0</v>
      </c>
      <c r="F41" s="175">
        <f t="shared" si="26"/>
        <v>0</v>
      </c>
      <c r="G41" s="41"/>
      <c r="H41" s="94">
        <f t="shared" si="18"/>
        <v>0</v>
      </c>
      <c r="I41" s="41">
        <f t="shared" si="19"/>
        <v>0</v>
      </c>
      <c r="J41" s="180"/>
      <c r="K41" s="150">
        <v>0</v>
      </c>
      <c r="L41" s="43"/>
      <c r="M41" s="96">
        <f t="shared" si="27"/>
        <v>0</v>
      </c>
      <c r="N41" s="41">
        <f t="shared" si="20"/>
        <v>0</v>
      </c>
      <c r="O41" s="44">
        <f t="shared" si="21"/>
        <v>0</v>
      </c>
      <c r="P41" s="46">
        <v>99</v>
      </c>
      <c r="Q41" s="47">
        <v>0</v>
      </c>
      <c r="R41" s="45">
        <v>99</v>
      </c>
      <c r="S41" s="102">
        <v>0</v>
      </c>
      <c r="T41" s="107">
        <v>99</v>
      </c>
      <c r="U41" s="48">
        <v>0</v>
      </c>
      <c r="V41" s="45">
        <v>99</v>
      </c>
      <c r="W41" s="48">
        <v>0</v>
      </c>
      <c r="X41" s="107">
        <v>99</v>
      </c>
      <c r="Y41" s="48">
        <v>0</v>
      </c>
      <c r="Z41" s="107">
        <v>99</v>
      </c>
      <c r="AA41" s="48">
        <v>0</v>
      </c>
      <c r="AB41" s="107">
        <v>99</v>
      </c>
      <c r="AC41" s="102">
        <v>0</v>
      </c>
      <c r="AD41" s="29"/>
      <c r="AE41" s="30">
        <f t="shared" si="16"/>
        <v>0</v>
      </c>
      <c r="AF41" s="29"/>
      <c r="AG41" s="120">
        <f t="shared" si="28"/>
        <v>0</v>
      </c>
      <c r="AH41" s="121">
        <f t="shared" si="29"/>
        <v>0</v>
      </c>
      <c r="AI41" s="49">
        <f t="shared" si="30"/>
        <v>0</v>
      </c>
      <c r="AJ41" s="121">
        <f t="shared" si="31"/>
        <v>0</v>
      </c>
      <c r="AK41" s="49">
        <f t="shared" si="32"/>
        <v>0</v>
      </c>
      <c r="AL41" s="49">
        <f t="shared" si="33"/>
        <v>0</v>
      </c>
      <c r="AM41" s="196">
        <f t="shared" si="34"/>
        <v>0</v>
      </c>
      <c r="AN41" s="194"/>
      <c r="AO41" s="50">
        <f t="shared" si="35"/>
        <v>0</v>
      </c>
      <c r="AP41" s="51">
        <f t="shared" si="36"/>
        <v>0</v>
      </c>
      <c r="AQ41" s="51">
        <f t="shared" si="37"/>
        <v>0</v>
      </c>
      <c r="AR41" s="125">
        <f t="shared" si="38"/>
        <v>0</v>
      </c>
      <c r="AS41" s="51">
        <f t="shared" si="39"/>
        <v>0</v>
      </c>
      <c r="AT41" s="51">
        <f t="shared" si="40"/>
        <v>0</v>
      </c>
      <c r="AU41" s="51">
        <f t="shared" si="41"/>
        <v>0</v>
      </c>
      <c r="AV41" s="126">
        <f t="shared" si="22"/>
        <v>0</v>
      </c>
      <c r="AW41" s="121">
        <f t="shared" si="23"/>
        <v>0</v>
      </c>
      <c r="AX41" s="121">
        <f t="shared" si="24"/>
        <v>0</v>
      </c>
      <c r="AY41" s="127">
        <f t="shared" si="25"/>
        <v>0</v>
      </c>
      <c r="AZ41" s="9"/>
    </row>
    <row r="42" spans="1:52" ht="13.9">
      <c r="A42" s="36"/>
      <c r="B42" s="105"/>
      <c r="C42" s="37"/>
      <c r="D42" s="53"/>
      <c r="E42" s="39">
        <f t="shared" si="17"/>
        <v>0</v>
      </c>
      <c r="F42" s="174">
        <f t="shared" si="26"/>
        <v>0</v>
      </c>
      <c r="G42" s="41"/>
      <c r="H42" s="94">
        <f t="shared" si="18"/>
        <v>0</v>
      </c>
      <c r="I42" s="41">
        <f t="shared" si="19"/>
        <v>0</v>
      </c>
      <c r="J42" s="42"/>
      <c r="K42" s="186">
        <v>0</v>
      </c>
      <c r="L42" s="43"/>
      <c r="M42" s="96">
        <f t="shared" si="27"/>
        <v>0</v>
      </c>
      <c r="N42" s="41">
        <f t="shared" si="20"/>
        <v>0</v>
      </c>
      <c r="O42" s="44">
        <f t="shared" si="21"/>
        <v>0</v>
      </c>
      <c r="P42" s="46">
        <v>99</v>
      </c>
      <c r="Q42" s="47">
        <v>0</v>
      </c>
      <c r="R42" s="45">
        <v>99</v>
      </c>
      <c r="S42" s="102">
        <v>0</v>
      </c>
      <c r="T42" s="107">
        <v>99</v>
      </c>
      <c r="U42" s="48">
        <v>0</v>
      </c>
      <c r="V42" s="45">
        <v>99</v>
      </c>
      <c r="W42" s="48">
        <v>0</v>
      </c>
      <c r="X42" s="107">
        <v>99</v>
      </c>
      <c r="Y42" s="48">
        <v>0</v>
      </c>
      <c r="Z42" s="107">
        <v>99</v>
      </c>
      <c r="AA42" s="48">
        <v>0</v>
      </c>
      <c r="AB42" s="107">
        <v>99</v>
      </c>
      <c r="AC42" s="102">
        <v>0</v>
      </c>
      <c r="AD42" s="29"/>
      <c r="AE42" s="30">
        <f t="shared" si="16"/>
        <v>0</v>
      </c>
      <c r="AF42" s="29"/>
      <c r="AG42" s="120">
        <f t="shared" si="28"/>
        <v>0</v>
      </c>
      <c r="AH42" s="121">
        <f t="shared" si="29"/>
        <v>0</v>
      </c>
      <c r="AI42" s="49">
        <f t="shared" si="30"/>
        <v>0</v>
      </c>
      <c r="AJ42" s="121">
        <f t="shared" si="31"/>
        <v>0</v>
      </c>
      <c r="AK42" s="49">
        <f t="shared" si="32"/>
        <v>0</v>
      </c>
      <c r="AL42" s="49">
        <f t="shared" si="33"/>
        <v>0</v>
      </c>
      <c r="AM42" s="196">
        <f t="shared" si="34"/>
        <v>0</v>
      </c>
      <c r="AN42" s="194"/>
      <c r="AO42" s="50">
        <f t="shared" si="35"/>
        <v>0</v>
      </c>
      <c r="AP42" s="51">
        <f t="shared" si="36"/>
        <v>0</v>
      </c>
      <c r="AQ42" s="51">
        <f t="shared" si="37"/>
        <v>0</v>
      </c>
      <c r="AR42" s="125">
        <f t="shared" si="38"/>
        <v>0</v>
      </c>
      <c r="AS42" s="51">
        <f t="shared" si="39"/>
        <v>0</v>
      </c>
      <c r="AT42" s="51">
        <f t="shared" si="40"/>
        <v>0</v>
      </c>
      <c r="AU42" s="51">
        <f t="shared" si="41"/>
        <v>0</v>
      </c>
      <c r="AV42" s="126">
        <f t="shared" si="22"/>
        <v>0</v>
      </c>
      <c r="AW42" s="121">
        <f t="shared" si="23"/>
        <v>0</v>
      </c>
      <c r="AX42" s="121">
        <f t="shared" si="24"/>
        <v>0</v>
      </c>
      <c r="AY42" s="127">
        <f t="shared" si="25"/>
        <v>0</v>
      </c>
      <c r="AZ42" s="9"/>
    </row>
    <row r="43" spans="1:52" ht="13.9">
      <c r="A43" s="36"/>
      <c r="B43" s="105"/>
      <c r="C43" s="37"/>
      <c r="D43" s="53"/>
      <c r="E43" s="39">
        <f t="shared" si="17"/>
        <v>0</v>
      </c>
      <c r="F43" s="175">
        <f t="shared" si="26"/>
        <v>0</v>
      </c>
      <c r="G43" s="41"/>
      <c r="H43" s="94">
        <f t="shared" si="18"/>
        <v>0</v>
      </c>
      <c r="I43" s="41">
        <f t="shared" si="19"/>
        <v>0</v>
      </c>
      <c r="J43" s="180"/>
      <c r="K43" s="150">
        <v>0</v>
      </c>
      <c r="L43" s="43"/>
      <c r="M43" s="96">
        <f t="shared" si="27"/>
        <v>0</v>
      </c>
      <c r="N43" s="41">
        <f t="shared" si="20"/>
        <v>0</v>
      </c>
      <c r="O43" s="44">
        <f t="shared" si="21"/>
        <v>0</v>
      </c>
      <c r="P43" s="46">
        <v>99</v>
      </c>
      <c r="Q43" s="47">
        <v>0</v>
      </c>
      <c r="R43" s="45">
        <v>99</v>
      </c>
      <c r="S43" s="102">
        <v>0</v>
      </c>
      <c r="T43" s="107">
        <v>99</v>
      </c>
      <c r="U43" s="48">
        <v>0</v>
      </c>
      <c r="V43" s="45">
        <v>99</v>
      </c>
      <c r="W43" s="48">
        <v>0</v>
      </c>
      <c r="X43" s="107">
        <v>99</v>
      </c>
      <c r="Y43" s="48">
        <v>0</v>
      </c>
      <c r="Z43" s="107">
        <v>99</v>
      </c>
      <c r="AA43" s="48">
        <v>0</v>
      </c>
      <c r="AB43" s="107">
        <v>99</v>
      </c>
      <c r="AC43" s="102">
        <v>0</v>
      </c>
      <c r="AD43" s="29"/>
      <c r="AE43" s="30">
        <f t="shared" si="16"/>
        <v>0</v>
      </c>
      <c r="AF43" s="29"/>
      <c r="AG43" s="120">
        <f t="shared" si="28"/>
        <v>0</v>
      </c>
      <c r="AH43" s="121">
        <f t="shared" si="29"/>
        <v>0</v>
      </c>
      <c r="AI43" s="49">
        <f t="shared" si="30"/>
        <v>0</v>
      </c>
      <c r="AJ43" s="121">
        <f t="shared" si="31"/>
        <v>0</v>
      </c>
      <c r="AK43" s="49">
        <f t="shared" si="32"/>
        <v>0</v>
      </c>
      <c r="AL43" s="49">
        <f t="shared" si="33"/>
        <v>0</v>
      </c>
      <c r="AM43" s="196">
        <f t="shared" si="34"/>
        <v>0</v>
      </c>
      <c r="AN43" s="194"/>
      <c r="AO43" s="50">
        <f t="shared" si="35"/>
        <v>0</v>
      </c>
      <c r="AP43" s="51">
        <f t="shared" si="36"/>
        <v>0</v>
      </c>
      <c r="AQ43" s="51">
        <f t="shared" si="37"/>
        <v>0</v>
      </c>
      <c r="AR43" s="125">
        <f t="shared" si="38"/>
        <v>0</v>
      </c>
      <c r="AS43" s="51">
        <f t="shared" si="39"/>
        <v>0</v>
      </c>
      <c r="AT43" s="51">
        <f t="shared" si="40"/>
        <v>0</v>
      </c>
      <c r="AU43" s="51">
        <f t="shared" si="41"/>
        <v>0</v>
      </c>
      <c r="AV43" s="126">
        <f t="shared" si="22"/>
        <v>0</v>
      </c>
      <c r="AW43" s="121">
        <f t="shared" si="23"/>
        <v>0</v>
      </c>
      <c r="AX43" s="121">
        <f t="shared" si="24"/>
        <v>0</v>
      </c>
      <c r="AY43" s="127">
        <f t="shared" si="25"/>
        <v>0</v>
      </c>
      <c r="AZ43" s="9"/>
    </row>
    <row r="44" spans="1:52" ht="13.9">
      <c r="A44" s="36"/>
      <c r="B44" s="105"/>
      <c r="C44" s="37"/>
      <c r="D44" s="53"/>
      <c r="E44" s="39">
        <f t="shared" si="17"/>
        <v>0</v>
      </c>
      <c r="F44" s="175">
        <f t="shared" si="26"/>
        <v>0</v>
      </c>
      <c r="G44" s="41"/>
      <c r="H44" s="94">
        <f t="shared" si="18"/>
        <v>0</v>
      </c>
      <c r="I44" s="41">
        <f t="shared" si="19"/>
        <v>0</v>
      </c>
      <c r="J44" s="42"/>
      <c r="K44" s="186">
        <v>0</v>
      </c>
      <c r="L44" s="43"/>
      <c r="M44" s="96">
        <f t="shared" si="27"/>
        <v>0</v>
      </c>
      <c r="N44" s="41">
        <f t="shared" si="20"/>
        <v>0</v>
      </c>
      <c r="O44" s="44">
        <f t="shared" si="21"/>
        <v>0</v>
      </c>
      <c r="P44" s="46">
        <v>99</v>
      </c>
      <c r="Q44" s="47">
        <v>0</v>
      </c>
      <c r="R44" s="45">
        <v>99</v>
      </c>
      <c r="S44" s="102">
        <v>0</v>
      </c>
      <c r="T44" s="107">
        <v>99</v>
      </c>
      <c r="U44" s="48">
        <v>0</v>
      </c>
      <c r="V44" s="45">
        <v>99</v>
      </c>
      <c r="W44" s="48">
        <v>0</v>
      </c>
      <c r="X44" s="107">
        <v>99</v>
      </c>
      <c r="Y44" s="48">
        <v>0</v>
      </c>
      <c r="Z44" s="107">
        <v>99</v>
      </c>
      <c r="AA44" s="48">
        <v>0</v>
      </c>
      <c r="AB44" s="107">
        <v>99</v>
      </c>
      <c r="AC44" s="102">
        <v>0</v>
      </c>
      <c r="AD44" s="29"/>
      <c r="AE44" s="30">
        <f t="shared" si="16"/>
        <v>0</v>
      </c>
      <c r="AF44" s="29"/>
      <c r="AG44" s="120">
        <f t="shared" si="28"/>
        <v>0</v>
      </c>
      <c r="AH44" s="121">
        <f t="shared" si="29"/>
        <v>0</v>
      </c>
      <c r="AI44" s="49">
        <f t="shared" si="30"/>
        <v>0</v>
      </c>
      <c r="AJ44" s="121">
        <f t="shared" si="31"/>
        <v>0</v>
      </c>
      <c r="AK44" s="49">
        <f t="shared" si="32"/>
        <v>0</v>
      </c>
      <c r="AL44" s="49">
        <f t="shared" si="33"/>
        <v>0</v>
      </c>
      <c r="AM44" s="196">
        <f t="shared" si="34"/>
        <v>0</v>
      </c>
      <c r="AN44" s="194"/>
      <c r="AO44" s="50">
        <f t="shared" si="35"/>
        <v>0</v>
      </c>
      <c r="AP44" s="51">
        <f t="shared" si="36"/>
        <v>0</v>
      </c>
      <c r="AQ44" s="51">
        <f t="shared" si="37"/>
        <v>0</v>
      </c>
      <c r="AR44" s="125">
        <f t="shared" si="38"/>
        <v>0</v>
      </c>
      <c r="AS44" s="51">
        <f t="shared" si="39"/>
        <v>0</v>
      </c>
      <c r="AT44" s="51">
        <f t="shared" si="40"/>
        <v>0</v>
      </c>
      <c r="AU44" s="51">
        <f t="shared" si="41"/>
        <v>0</v>
      </c>
      <c r="AV44" s="126">
        <f t="shared" si="22"/>
        <v>0</v>
      </c>
      <c r="AW44" s="121">
        <f t="shared" si="23"/>
        <v>0</v>
      </c>
      <c r="AX44" s="121">
        <f t="shared" si="24"/>
        <v>0</v>
      </c>
      <c r="AY44" s="127">
        <f t="shared" si="25"/>
        <v>0</v>
      </c>
      <c r="AZ44" s="9"/>
    </row>
    <row r="45" spans="1:52" ht="13.9">
      <c r="A45" s="36"/>
      <c r="B45" s="105"/>
      <c r="C45" s="37"/>
      <c r="D45" s="53"/>
      <c r="E45" s="39">
        <f t="shared" si="17"/>
        <v>0</v>
      </c>
      <c r="F45" s="174">
        <f t="shared" si="26"/>
        <v>0</v>
      </c>
      <c r="G45" s="177"/>
      <c r="H45" s="94">
        <f t="shared" si="18"/>
        <v>0</v>
      </c>
      <c r="I45" s="41">
        <f t="shared" si="19"/>
        <v>0</v>
      </c>
      <c r="J45" s="42"/>
      <c r="K45" s="186">
        <v>0</v>
      </c>
      <c r="L45" s="43"/>
      <c r="M45" s="96">
        <f t="shared" si="27"/>
        <v>0</v>
      </c>
      <c r="N45" s="41">
        <f t="shared" si="20"/>
        <v>0</v>
      </c>
      <c r="O45" s="44">
        <f t="shared" si="21"/>
        <v>0</v>
      </c>
      <c r="P45" s="46">
        <v>99</v>
      </c>
      <c r="Q45" s="47">
        <v>0</v>
      </c>
      <c r="R45" s="45">
        <v>99</v>
      </c>
      <c r="S45" s="102">
        <v>0</v>
      </c>
      <c r="T45" s="107">
        <v>99</v>
      </c>
      <c r="U45" s="48">
        <v>0</v>
      </c>
      <c r="V45" s="45">
        <v>99</v>
      </c>
      <c r="W45" s="48">
        <v>0</v>
      </c>
      <c r="X45" s="107">
        <v>99</v>
      </c>
      <c r="Y45" s="48">
        <v>0</v>
      </c>
      <c r="Z45" s="107">
        <v>99</v>
      </c>
      <c r="AA45" s="48">
        <v>0</v>
      </c>
      <c r="AB45" s="107">
        <v>99</v>
      </c>
      <c r="AC45" s="102">
        <v>0</v>
      </c>
      <c r="AD45" s="29"/>
      <c r="AE45" s="30">
        <f t="shared" si="16"/>
        <v>0</v>
      </c>
      <c r="AF45" s="29"/>
      <c r="AG45" s="120">
        <f t="shared" si="28"/>
        <v>0</v>
      </c>
      <c r="AH45" s="121">
        <f t="shared" si="29"/>
        <v>0</v>
      </c>
      <c r="AI45" s="49">
        <f t="shared" si="30"/>
        <v>0</v>
      </c>
      <c r="AJ45" s="121">
        <f t="shared" si="31"/>
        <v>0</v>
      </c>
      <c r="AK45" s="49">
        <f t="shared" si="32"/>
        <v>0</v>
      </c>
      <c r="AL45" s="49">
        <f t="shared" si="33"/>
        <v>0</v>
      </c>
      <c r="AM45" s="196">
        <f t="shared" si="34"/>
        <v>0</v>
      </c>
      <c r="AN45" s="194"/>
      <c r="AO45" s="50">
        <f t="shared" si="35"/>
        <v>0</v>
      </c>
      <c r="AP45" s="51">
        <f t="shared" si="36"/>
        <v>0</v>
      </c>
      <c r="AQ45" s="51">
        <f t="shared" si="37"/>
        <v>0</v>
      </c>
      <c r="AR45" s="125">
        <f t="shared" si="38"/>
        <v>0</v>
      </c>
      <c r="AS45" s="51">
        <f t="shared" si="39"/>
        <v>0</v>
      </c>
      <c r="AT45" s="51">
        <f t="shared" si="40"/>
        <v>0</v>
      </c>
      <c r="AU45" s="51">
        <f t="shared" si="41"/>
        <v>0</v>
      </c>
      <c r="AV45" s="126">
        <f t="shared" si="22"/>
        <v>0</v>
      </c>
      <c r="AW45" s="121">
        <f t="shared" si="23"/>
        <v>0</v>
      </c>
      <c r="AX45" s="121">
        <f t="shared" si="24"/>
        <v>0</v>
      </c>
      <c r="AY45" s="127">
        <f t="shared" si="25"/>
        <v>0</v>
      </c>
      <c r="AZ45" s="9"/>
    </row>
    <row r="46" spans="1:52" ht="13.9">
      <c r="A46" s="36"/>
      <c r="B46" s="105"/>
      <c r="C46" s="37"/>
      <c r="D46" s="53"/>
      <c r="E46" s="39">
        <f t="shared" si="17"/>
        <v>0</v>
      </c>
      <c r="F46" s="175">
        <f t="shared" si="26"/>
        <v>0</v>
      </c>
      <c r="G46" s="41"/>
      <c r="H46" s="94">
        <f t="shared" si="18"/>
        <v>0</v>
      </c>
      <c r="I46" s="41">
        <f t="shared" si="19"/>
        <v>0</v>
      </c>
      <c r="J46" s="180"/>
      <c r="K46" s="150">
        <v>0</v>
      </c>
      <c r="L46" s="43"/>
      <c r="M46" s="96">
        <f t="shared" si="27"/>
        <v>0</v>
      </c>
      <c r="N46" s="41">
        <f t="shared" si="20"/>
        <v>0</v>
      </c>
      <c r="O46" s="44">
        <f t="shared" si="21"/>
        <v>0</v>
      </c>
      <c r="P46" s="46">
        <v>99</v>
      </c>
      <c r="Q46" s="47">
        <v>0</v>
      </c>
      <c r="R46" s="45">
        <v>99</v>
      </c>
      <c r="S46" s="102">
        <v>0</v>
      </c>
      <c r="T46" s="107">
        <v>99</v>
      </c>
      <c r="U46" s="48">
        <v>0</v>
      </c>
      <c r="V46" s="45">
        <v>99</v>
      </c>
      <c r="W46" s="48">
        <v>0</v>
      </c>
      <c r="X46" s="107">
        <v>99</v>
      </c>
      <c r="Y46" s="48">
        <v>0</v>
      </c>
      <c r="Z46" s="107">
        <v>99</v>
      </c>
      <c r="AA46" s="48">
        <v>0</v>
      </c>
      <c r="AB46" s="107">
        <v>99</v>
      </c>
      <c r="AC46" s="102">
        <v>0</v>
      </c>
      <c r="AD46" s="29"/>
      <c r="AE46" s="30">
        <f t="shared" si="16"/>
        <v>0</v>
      </c>
      <c r="AF46" s="29"/>
      <c r="AG46" s="120">
        <f t="shared" si="28"/>
        <v>0</v>
      </c>
      <c r="AH46" s="121">
        <f t="shared" si="29"/>
        <v>0</v>
      </c>
      <c r="AI46" s="49">
        <f t="shared" si="30"/>
        <v>0</v>
      </c>
      <c r="AJ46" s="121">
        <f t="shared" si="31"/>
        <v>0</v>
      </c>
      <c r="AK46" s="49">
        <f t="shared" si="32"/>
        <v>0</v>
      </c>
      <c r="AL46" s="49">
        <f t="shared" si="33"/>
        <v>0</v>
      </c>
      <c r="AM46" s="196">
        <f t="shared" si="34"/>
        <v>0</v>
      </c>
      <c r="AN46" s="194"/>
      <c r="AO46" s="50">
        <f t="shared" si="35"/>
        <v>0</v>
      </c>
      <c r="AP46" s="51">
        <f t="shared" si="36"/>
        <v>0</v>
      </c>
      <c r="AQ46" s="51">
        <f t="shared" si="37"/>
        <v>0</v>
      </c>
      <c r="AR46" s="125">
        <f t="shared" si="38"/>
        <v>0</v>
      </c>
      <c r="AS46" s="51">
        <f t="shared" si="39"/>
        <v>0</v>
      </c>
      <c r="AT46" s="51">
        <f t="shared" si="40"/>
        <v>0</v>
      </c>
      <c r="AU46" s="51">
        <f t="shared" si="41"/>
        <v>0</v>
      </c>
      <c r="AV46" s="126">
        <f t="shared" si="22"/>
        <v>0</v>
      </c>
      <c r="AW46" s="121">
        <f t="shared" si="23"/>
        <v>0</v>
      </c>
      <c r="AX46" s="121">
        <f t="shared" si="24"/>
        <v>0</v>
      </c>
      <c r="AY46" s="127">
        <f t="shared" si="25"/>
        <v>0</v>
      </c>
      <c r="AZ46" s="9"/>
    </row>
    <row r="47" spans="1:52" ht="13.9">
      <c r="A47" s="36"/>
      <c r="B47" s="105"/>
      <c r="C47" s="37"/>
      <c r="D47" s="53"/>
      <c r="E47" s="39">
        <f t="shared" si="17"/>
        <v>0</v>
      </c>
      <c r="F47" s="175">
        <f t="shared" si="26"/>
        <v>0</v>
      </c>
      <c r="G47" s="41"/>
      <c r="H47" s="94">
        <f t="shared" si="18"/>
        <v>0</v>
      </c>
      <c r="I47" s="41">
        <f t="shared" si="19"/>
        <v>0</v>
      </c>
      <c r="J47" s="42"/>
      <c r="K47" s="150">
        <v>0</v>
      </c>
      <c r="L47" s="43"/>
      <c r="M47" s="96">
        <f t="shared" si="27"/>
        <v>0</v>
      </c>
      <c r="N47" s="41">
        <f t="shared" si="20"/>
        <v>0</v>
      </c>
      <c r="O47" s="44">
        <f t="shared" si="21"/>
        <v>0</v>
      </c>
      <c r="P47" s="46">
        <v>99</v>
      </c>
      <c r="Q47" s="47">
        <v>0</v>
      </c>
      <c r="R47" s="45">
        <v>99</v>
      </c>
      <c r="S47" s="102">
        <v>0</v>
      </c>
      <c r="T47" s="107">
        <v>99</v>
      </c>
      <c r="U47" s="48">
        <v>0</v>
      </c>
      <c r="V47" s="45">
        <v>99</v>
      </c>
      <c r="W47" s="48">
        <v>0</v>
      </c>
      <c r="X47" s="107">
        <v>99</v>
      </c>
      <c r="Y47" s="48">
        <v>0</v>
      </c>
      <c r="Z47" s="107">
        <v>99</v>
      </c>
      <c r="AA47" s="48">
        <v>0</v>
      </c>
      <c r="AB47" s="107">
        <v>99</v>
      </c>
      <c r="AC47" s="102">
        <v>0</v>
      </c>
      <c r="AD47" s="29"/>
      <c r="AE47" s="30">
        <f t="shared" si="16"/>
        <v>0</v>
      </c>
      <c r="AF47" s="29"/>
      <c r="AG47" s="120">
        <f t="shared" si="28"/>
        <v>0</v>
      </c>
      <c r="AH47" s="121">
        <f t="shared" si="29"/>
        <v>0</v>
      </c>
      <c r="AI47" s="49">
        <f t="shared" si="30"/>
        <v>0</v>
      </c>
      <c r="AJ47" s="121">
        <f t="shared" si="31"/>
        <v>0</v>
      </c>
      <c r="AK47" s="49">
        <f t="shared" si="32"/>
        <v>0</v>
      </c>
      <c r="AL47" s="49">
        <f t="shared" si="33"/>
        <v>0</v>
      </c>
      <c r="AM47" s="196">
        <f t="shared" si="34"/>
        <v>0</v>
      </c>
      <c r="AN47" s="194"/>
      <c r="AO47" s="50">
        <f t="shared" si="35"/>
        <v>0</v>
      </c>
      <c r="AP47" s="51">
        <f t="shared" si="36"/>
        <v>0</v>
      </c>
      <c r="AQ47" s="51">
        <f t="shared" si="37"/>
        <v>0</v>
      </c>
      <c r="AR47" s="125">
        <f t="shared" si="38"/>
        <v>0</v>
      </c>
      <c r="AS47" s="51">
        <f t="shared" si="39"/>
        <v>0</v>
      </c>
      <c r="AT47" s="51">
        <f t="shared" si="40"/>
        <v>0</v>
      </c>
      <c r="AU47" s="51">
        <f t="shared" si="41"/>
        <v>0</v>
      </c>
      <c r="AV47" s="126">
        <f t="shared" si="22"/>
        <v>0</v>
      </c>
      <c r="AW47" s="121">
        <f t="shared" si="23"/>
        <v>0</v>
      </c>
      <c r="AX47" s="121">
        <f t="shared" si="24"/>
        <v>0</v>
      </c>
      <c r="AY47" s="127">
        <f t="shared" si="25"/>
        <v>0</v>
      </c>
      <c r="AZ47" s="9"/>
    </row>
    <row r="48" spans="1:52" ht="13.9">
      <c r="A48" s="36"/>
      <c r="B48" s="105"/>
      <c r="C48" s="37"/>
      <c r="D48" s="53"/>
      <c r="E48" s="39">
        <f t="shared" si="17"/>
        <v>0</v>
      </c>
      <c r="F48" s="174">
        <f t="shared" si="26"/>
        <v>0</v>
      </c>
      <c r="G48" s="41"/>
      <c r="H48" s="94">
        <f t="shared" si="18"/>
        <v>0</v>
      </c>
      <c r="I48" s="41">
        <f t="shared" si="19"/>
        <v>0</v>
      </c>
      <c r="J48" s="180"/>
      <c r="K48" s="150">
        <v>0</v>
      </c>
      <c r="L48" s="43"/>
      <c r="M48" s="96">
        <f t="shared" si="27"/>
        <v>0</v>
      </c>
      <c r="N48" s="41">
        <f t="shared" si="20"/>
        <v>0</v>
      </c>
      <c r="O48" s="44">
        <f t="shared" si="21"/>
        <v>0</v>
      </c>
      <c r="P48" s="46">
        <v>99</v>
      </c>
      <c r="Q48" s="47">
        <v>0</v>
      </c>
      <c r="R48" s="45">
        <v>99</v>
      </c>
      <c r="S48" s="102">
        <v>0</v>
      </c>
      <c r="T48" s="107">
        <v>99</v>
      </c>
      <c r="U48" s="48">
        <v>0</v>
      </c>
      <c r="V48" s="45">
        <v>99</v>
      </c>
      <c r="W48" s="48">
        <v>0</v>
      </c>
      <c r="X48" s="107">
        <v>99</v>
      </c>
      <c r="Y48" s="48">
        <v>0</v>
      </c>
      <c r="Z48" s="107">
        <v>99</v>
      </c>
      <c r="AA48" s="48">
        <v>0</v>
      </c>
      <c r="AB48" s="107">
        <v>99</v>
      </c>
      <c r="AC48" s="102">
        <v>0</v>
      </c>
      <c r="AD48" s="29"/>
      <c r="AE48" s="30">
        <f t="shared" si="16"/>
        <v>0</v>
      </c>
      <c r="AF48" s="29"/>
      <c r="AG48" s="120">
        <f t="shared" si="28"/>
        <v>0</v>
      </c>
      <c r="AH48" s="121">
        <f t="shared" si="29"/>
        <v>0</v>
      </c>
      <c r="AI48" s="49">
        <f t="shared" si="30"/>
        <v>0</v>
      </c>
      <c r="AJ48" s="121">
        <f t="shared" si="31"/>
        <v>0</v>
      </c>
      <c r="AK48" s="49">
        <f t="shared" si="32"/>
        <v>0</v>
      </c>
      <c r="AL48" s="49">
        <f t="shared" si="33"/>
        <v>0</v>
      </c>
      <c r="AM48" s="196">
        <f t="shared" si="34"/>
        <v>0</v>
      </c>
      <c r="AN48" s="194"/>
      <c r="AO48" s="50">
        <f t="shared" si="35"/>
        <v>0</v>
      </c>
      <c r="AP48" s="51">
        <f t="shared" si="36"/>
        <v>0</v>
      </c>
      <c r="AQ48" s="51">
        <f t="shared" si="37"/>
        <v>0</v>
      </c>
      <c r="AR48" s="125">
        <f t="shared" si="38"/>
        <v>0</v>
      </c>
      <c r="AS48" s="51">
        <f t="shared" si="39"/>
        <v>0</v>
      </c>
      <c r="AT48" s="51">
        <f t="shared" si="40"/>
        <v>0</v>
      </c>
      <c r="AU48" s="51">
        <f t="shared" si="41"/>
        <v>0</v>
      </c>
      <c r="AV48" s="126">
        <f t="shared" si="22"/>
        <v>0</v>
      </c>
      <c r="AW48" s="121">
        <f t="shared" si="23"/>
        <v>0</v>
      </c>
      <c r="AX48" s="121">
        <f t="shared" si="24"/>
        <v>0</v>
      </c>
      <c r="AY48" s="127">
        <f t="shared" si="25"/>
        <v>0</v>
      </c>
      <c r="AZ48" s="9"/>
    </row>
    <row r="49" spans="1:52" ht="13.9">
      <c r="A49" s="36"/>
      <c r="B49" s="105"/>
      <c r="C49" s="37"/>
      <c r="D49" s="53"/>
      <c r="E49" s="39">
        <f t="shared" si="17"/>
        <v>0</v>
      </c>
      <c r="F49" s="175">
        <f t="shared" si="26"/>
        <v>0</v>
      </c>
      <c r="G49" s="41"/>
      <c r="H49" s="94">
        <f t="shared" si="18"/>
        <v>0</v>
      </c>
      <c r="I49" s="41">
        <f t="shared" si="19"/>
        <v>0</v>
      </c>
      <c r="J49" s="42"/>
      <c r="K49" s="186"/>
      <c r="L49" s="43"/>
      <c r="M49" s="96">
        <f t="shared" si="27"/>
        <v>0</v>
      </c>
      <c r="N49" s="41">
        <f t="shared" si="20"/>
        <v>0</v>
      </c>
      <c r="O49" s="44">
        <f t="shared" si="21"/>
        <v>0</v>
      </c>
      <c r="P49" s="46">
        <v>99</v>
      </c>
      <c r="Q49" s="47">
        <v>0</v>
      </c>
      <c r="R49" s="45">
        <v>99</v>
      </c>
      <c r="S49" s="102">
        <v>0</v>
      </c>
      <c r="T49" s="107">
        <v>99</v>
      </c>
      <c r="U49" s="48">
        <v>0</v>
      </c>
      <c r="V49" s="45">
        <v>99</v>
      </c>
      <c r="W49" s="48">
        <v>0</v>
      </c>
      <c r="X49" s="107">
        <v>99</v>
      </c>
      <c r="Y49" s="48">
        <v>0</v>
      </c>
      <c r="Z49" s="107">
        <v>99</v>
      </c>
      <c r="AA49" s="48">
        <v>0</v>
      </c>
      <c r="AB49" s="107">
        <v>99</v>
      </c>
      <c r="AC49" s="102">
        <v>0</v>
      </c>
      <c r="AD49" s="29"/>
      <c r="AE49" s="30">
        <f t="shared" si="16"/>
        <v>0</v>
      </c>
      <c r="AF49" s="29"/>
      <c r="AG49" s="120">
        <f t="shared" si="28"/>
        <v>0</v>
      </c>
      <c r="AH49" s="121">
        <f t="shared" si="29"/>
        <v>0</v>
      </c>
      <c r="AI49" s="49">
        <f t="shared" si="30"/>
        <v>0</v>
      </c>
      <c r="AJ49" s="121">
        <f t="shared" si="31"/>
        <v>0</v>
      </c>
      <c r="AK49" s="49">
        <f t="shared" si="32"/>
        <v>0</v>
      </c>
      <c r="AL49" s="49">
        <f t="shared" si="33"/>
        <v>0</v>
      </c>
      <c r="AM49" s="196">
        <f t="shared" si="34"/>
        <v>0</v>
      </c>
      <c r="AN49" s="194"/>
      <c r="AO49" s="50">
        <f t="shared" si="35"/>
        <v>0</v>
      </c>
      <c r="AP49" s="51">
        <f t="shared" si="36"/>
        <v>0</v>
      </c>
      <c r="AQ49" s="51">
        <f t="shared" si="37"/>
        <v>0</v>
      </c>
      <c r="AR49" s="125">
        <f t="shared" si="38"/>
        <v>0</v>
      </c>
      <c r="AS49" s="51">
        <f t="shared" si="39"/>
        <v>0</v>
      </c>
      <c r="AT49" s="51">
        <f t="shared" si="40"/>
        <v>0</v>
      </c>
      <c r="AU49" s="51">
        <f t="shared" si="41"/>
        <v>0</v>
      </c>
      <c r="AV49" s="126">
        <f t="shared" si="22"/>
        <v>0</v>
      </c>
      <c r="AW49" s="121">
        <f t="shared" si="23"/>
        <v>0</v>
      </c>
      <c r="AX49" s="121">
        <f t="shared" si="24"/>
        <v>0</v>
      </c>
      <c r="AY49" s="127">
        <f t="shared" si="25"/>
        <v>0</v>
      </c>
      <c r="AZ49" s="9"/>
    </row>
    <row r="50" spans="1:52" ht="13.9">
      <c r="A50" s="36"/>
      <c r="B50" s="105"/>
      <c r="C50" s="37"/>
      <c r="D50" s="53"/>
      <c r="E50" s="39">
        <f t="shared" si="17"/>
        <v>0</v>
      </c>
      <c r="F50" s="174">
        <f t="shared" si="26"/>
        <v>0</v>
      </c>
      <c r="G50" s="41"/>
      <c r="H50" s="94">
        <f t="shared" si="18"/>
        <v>0</v>
      </c>
      <c r="I50" s="41">
        <f t="shared" si="19"/>
        <v>0</v>
      </c>
      <c r="J50" s="180"/>
      <c r="K50" s="150"/>
      <c r="L50" s="43"/>
      <c r="M50" s="96">
        <f t="shared" si="27"/>
        <v>0</v>
      </c>
      <c r="N50" s="41">
        <f t="shared" si="20"/>
        <v>0</v>
      </c>
      <c r="O50" s="44">
        <f t="shared" si="21"/>
        <v>0</v>
      </c>
      <c r="P50" s="46">
        <v>99</v>
      </c>
      <c r="Q50" s="47">
        <v>0</v>
      </c>
      <c r="R50" s="45">
        <v>99</v>
      </c>
      <c r="S50" s="102">
        <v>0</v>
      </c>
      <c r="T50" s="107">
        <v>99</v>
      </c>
      <c r="U50" s="48">
        <v>0</v>
      </c>
      <c r="V50" s="45">
        <v>99</v>
      </c>
      <c r="W50" s="48">
        <v>0</v>
      </c>
      <c r="X50" s="107">
        <v>99</v>
      </c>
      <c r="Y50" s="48">
        <v>0</v>
      </c>
      <c r="Z50" s="107">
        <v>99</v>
      </c>
      <c r="AA50" s="48">
        <v>0</v>
      </c>
      <c r="AB50" s="107">
        <v>99</v>
      </c>
      <c r="AC50" s="102">
        <v>0</v>
      </c>
      <c r="AD50" s="29"/>
      <c r="AE50" s="30">
        <f t="shared" si="16"/>
        <v>0</v>
      </c>
      <c r="AF50" s="29"/>
      <c r="AG50" s="120">
        <f t="shared" si="28"/>
        <v>0</v>
      </c>
      <c r="AH50" s="121">
        <f t="shared" si="29"/>
        <v>0</v>
      </c>
      <c r="AI50" s="49">
        <f t="shared" si="30"/>
        <v>0</v>
      </c>
      <c r="AJ50" s="121">
        <f t="shared" si="31"/>
        <v>0</v>
      </c>
      <c r="AK50" s="49">
        <f t="shared" si="32"/>
        <v>0</v>
      </c>
      <c r="AL50" s="49">
        <f t="shared" si="33"/>
        <v>0</v>
      </c>
      <c r="AM50" s="196">
        <f t="shared" si="34"/>
        <v>0</v>
      </c>
      <c r="AN50" s="194"/>
      <c r="AO50" s="50">
        <f t="shared" si="35"/>
        <v>0</v>
      </c>
      <c r="AP50" s="51">
        <f t="shared" si="36"/>
        <v>0</v>
      </c>
      <c r="AQ50" s="51">
        <f t="shared" si="37"/>
        <v>0</v>
      </c>
      <c r="AR50" s="125">
        <f t="shared" si="38"/>
        <v>0</v>
      </c>
      <c r="AS50" s="51">
        <f t="shared" si="39"/>
        <v>0</v>
      </c>
      <c r="AT50" s="51">
        <f t="shared" si="40"/>
        <v>0</v>
      </c>
      <c r="AU50" s="51">
        <f t="shared" si="41"/>
        <v>0</v>
      </c>
      <c r="AV50" s="126">
        <f t="shared" si="22"/>
        <v>0</v>
      </c>
      <c r="AW50" s="121">
        <f t="shared" si="23"/>
        <v>0</v>
      </c>
      <c r="AX50" s="121">
        <f t="shared" si="24"/>
        <v>0</v>
      </c>
      <c r="AY50" s="127">
        <f t="shared" si="25"/>
        <v>0</v>
      </c>
      <c r="AZ50" s="9"/>
    </row>
    <row r="51" spans="1:52" ht="13.9">
      <c r="A51" s="36"/>
      <c r="B51" s="105"/>
      <c r="C51" s="37"/>
      <c r="D51" s="53"/>
      <c r="E51" s="39">
        <f t="shared" si="17"/>
        <v>0</v>
      </c>
      <c r="F51" s="175">
        <f t="shared" si="26"/>
        <v>0</v>
      </c>
      <c r="G51" s="41"/>
      <c r="H51" s="94">
        <f t="shared" si="18"/>
        <v>0</v>
      </c>
      <c r="I51" s="41">
        <f t="shared" si="19"/>
        <v>0</v>
      </c>
      <c r="J51" s="42"/>
      <c r="K51" s="150"/>
      <c r="L51" s="43"/>
      <c r="M51" s="96">
        <f t="shared" si="27"/>
        <v>0</v>
      </c>
      <c r="N51" s="41">
        <f t="shared" si="20"/>
        <v>0</v>
      </c>
      <c r="O51" s="44">
        <f t="shared" si="21"/>
        <v>0</v>
      </c>
      <c r="P51" s="46">
        <v>99</v>
      </c>
      <c r="Q51" s="47">
        <v>0</v>
      </c>
      <c r="R51" s="45">
        <v>99</v>
      </c>
      <c r="S51" s="102">
        <v>0</v>
      </c>
      <c r="T51" s="107">
        <v>99</v>
      </c>
      <c r="U51" s="48">
        <v>0</v>
      </c>
      <c r="V51" s="45">
        <v>99</v>
      </c>
      <c r="W51" s="48">
        <v>0</v>
      </c>
      <c r="X51" s="107">
        <v>99</v>
      </c>
      <c r="Y51" s="48">
        <v>0</v>
      </c>
      <c r="Z51" s="107">
        <v>99</v>
      </c>
      <c r="AA51" s="48">
        <v>0</v>
      </c>
      <c r="AB51" s="107">
        <v>99</v>
      </c>
      <c r="AC51" s="102">
        <v>0</v>
      </c>
      <c r="AD51" s="29"/>
      <c r="AE51" s="30">
        <f t="shared" si="16"/>
        <v>0</v>
      </c>
      <c r="AF51" s="29"/>
      <c r="AG51" s="120">
        <f t="shared" si="28"/>
        <v>0</v>
      </c>
      <c r="AH51" s="121">
        <f t="shared" si="29"/>
        <v>0</v>
      </c>
      <c r="AI51" s="49">
        <f t="shared" si="30"/>
        <v>0</v>
      </c>
      <c r="AJ51" s="121">
        <f t="shared" si="31"/>
        <v>0</v>
      </c>
      <c r="AK51" s="49">
        <f t="shared" si="32"/>
        <v>0</v>
      </c>
      <c r="AL51" s="49">
        <f t="shared" si="33"/>
        <v>0</v>
      </c>
      <c r="AM51" s="196">
        <f t="shared" si="34"/>
        <v>0</v>
      </c>
      <c r="AN51" s="194"/>
      <c r="AO51" s="50">
        <f t="shared" si="35"/>
        <v>0</v>
      </c>
      <c r="AP51" s="51">
        <f t="shared" si="36"/>
        <v>0</v>
      </c>
      <c r="AQ51" s="51">
        <f t="shared" si="37"/>
        <v>0</v>
      </c>
      <c r="AR51" s="125">
        <f t="shared" si="38"/>
        <v>0</v>
      </c>
      <c r="AS51" s="51">
        <f t="shared" si="39"/>
        <v>0</v>
      </c>
      <c r="AT51" s="51">
        <f t="shared" si="40"/>
        <v>0</v>
      </c>
      <c r="AU51" s="51">
        <f t="shared" si="41"/>
        <v>0</v>
      </c>
      <c r="AV51" s="126">
        <f t="shared" si="22"/>
        <v>0</v>
      </c>
      <c r="AW51" s="121">
        <f t="shared" si="23"/>
        <v>0</v>
      </c>
      <c r="AX51" s="121">
        <f t="shared" si="24"/>
        <v>0</v>
      </c>
      <c r="AY51" s="127">
        <f t="shared" si="25"/>
        <v>0</v>
      </c>
      <c r="AZ51" s="9"/>
    </row>
    <row r="52" spans="1:52" ht="13.9">
      <c r="A52" s="36"/>
      <c r="B52" s="105"/>
      <c r="C52" s="37"/>
      <c r="D52" s="53"/>
      <c r="E52" s="39">
        <f t="shared" si="17"/>
        <v>0</v>
      </c>
      <c r="F52" s="174">
        <f t="shared" si="26"/>
        <v>0</v>
      </c>
      <c r="G52" s="177"/>
      <c r="H52" s="94">
        <f t="shared" si="18"/>
        <v>0</v>
      </c>
      <c r="I52" s="41">
        <f t="shared" si="19"/>
        <v>0</v>
      </c>
      <c r="J52" s="42"/>
      <c r="K52" s="150"/>
      <c r="L52" s="43"/>
      <c r="M52" s="96">
        <f t="shared" si="27"/>
        <v>0</v>
      </c>
      <c r="N52" s="41">
        <f t="shared" si="20"/>
        <v>0</v>
      </c>
      <c r="O52" s="44">
        <f t="shared" si="21"/>
        <v>0</v>
      </c>
      <c r="P52" s="46">
        <v>99</v>
      </c>
      <c r="Q52" s="47">
        <v>0</v>
      </c>
      <c r="R52" s="45">
        <v>99</v>
      </c>
      <c r="S52" s="102">
        <v>0</v>
      </c>
      <c r="T52" s="107">
        <v>99</v>
      </c>
      <c r="U52" s="48">
        <v>0</v>
      </c>
      <c r="V52" s="45">
        <v>99</v>
      </c>
      <c r="W52" s="48">
        <v>0</v>
      </c>
      <c r="X52" s="107">
        <v>99</v>
      </c>
      <c r="Y52" s="48">
        <v>0</v>
      </c>
      <c r="Z52" s="107">
        <v>99</v>
      </c>
      <c r="AA52" s="48">
        <v>0</v>
      </c>
      <c r="AB52" s="107">
        <v>99</v>
      </c>
      <c r="AC52" s="102">
        <v>0</v>
      </c>
      <c r="AD52" s="29"/>
      <c r="AE52" s="30">
        <f t="shared" si="16"/>
        <v>0</v>
      </c>
      <c r="AF52" s="29"/>
      <c r="AG52" s="120">
        <f t="shared" si="28"/>
        <v>0</v>
      </c>
      <c r="AH52" s="121">
        <f t="shared" si="29"/>
        <v>0</v>
      </c>
      <c r="AI52" s="49">
        <f t="shared" si="30"/>
        <v>0</v>
      </c>
      <c r="AJ52" s="121">
        <f t="shared" si="31"/>
        <v>0</v>
      </c>
      <c r="AK52" s="49">
        <f t="shared" si="32"/>
        <v>0</v>
      </c>
      <c r="AL52" s="49">
        <f t="shared" si="33"/>
        <v>0</v>
      </c>
      <c r="AM52" s="196">
        <f t="shared" si="34"/>
        <v>0</v>
      </c>
      <c r="AN52" s="194"/>
      <c r="AO52" s="50">
        <f t="shared" si="35"/>
        <v>0</v>
      </c>
      <c r="AP52" s="51">
        <f t="shared" si="36"/>
        <v>0</v>
      </c>
      <c r="AQ52" s="51">
        <f t="shared" si="37"/>
        <v>0</v>
      </c>
      <c r="AR52" s="125">
        <f t="shared" si="38"/>
        <v>0</v>
      </c>
      <c r="AS52" s="51">
        <f t="shared" si="39"/>
        <v>0</v>
      </c>
      <c r="AT52" s="51">
        <f t="shared" si="40"/>
        <v>0</v>
      </c>
      <c r="AU52" s="51">
        <f t="shared" si="41"/>
        <v>0</v>
      </c>
      <c r="AV52" s="126">
        <f t="shared" si="22"/>
        <v>0</v>
      </c>
      <c r="AW52" s="121">
        <f t="shared" si="23"/>
        <v>0</v>
      </c>
      <c r="AX52" s="121">
        <f t="shared" si="24"/>
        <v>0</v>
      </c>
      <c r="AY52" s="127">
        <f t="shared" si="25"/>
        <v>0</v>
      </c>
      <c r="AZ52" s="9"/>
    </row>
    <row r="53" spans="1:52" ht="13.9">
      <c r="A53" s="36"/>
      <c r="B53" s="105"/>
      <c r="C53" s="37"/>
      <c r="D53" s="53"/>
      <c r="E53" s="39">
        <f t="shared" si="17"/>
        <v>0</v>
      </c>
      <c r="F53" s="175">
        <f t="shared" si="26"/>
        <v>0</v>
      </c>
      <c r="G53" s="41"/>
      <c r="H53" s="94">
        <f t="shared" si="18"/>
        <v>0</v>
      </c>
      <c r="I53" s="41">
        <f t="shared" si="19"/>
        <v>0</v>
      </c>
      <c r="J53" s="180"/>
      <c r="K53" s="150"/>
      <c r="L53" s="43"/>
      <c r="M53" s="96">
        <f t="shared" si="27"/>
        <v>0</v>
      </c>
      <c r="N53" s="41">
        <f t="shared" si="20"/>
        <v>0</v>
      </c>
      <c r="O53" s="44">
        <f t="shared" si="21"/>
        <v>0</v>
      </c>
      <c r="P53" s="46">
        <v>99</v>
      </c>
      <c r="Q53" s="47">
        <v>0</v>
      </c>
      <c r="R53" s="45">
        <v>99</v>
      </c>
      <c r="S53" s="102">
        <v>0</v>
      </c>
      <c r="T53" s="107">
        <v>99</v>
      </c>
      <c r="U53" s="48">
        <v>0</v>
      </c>
      <c r="V53" s="45">
        <v>99</v>
      </c>
      <c r="W53" s="48">
        <v>0</v>
      </c>
      <c r="X53" s="107">
        <v>99</v>
      </c>
      <c r="Y53" s="48">
        <v>0</v>
      </c>
      <c r="Z53" s="107">
        <v>99</v>
      </c>
      <c r="AA53" s="48">
        <v>0</v>
      </c>
      <c r="AB53" s="107">
        <v>99</v>
      </c>
      <c r="AC53" s="102">
        <v>0</v>
      </c>
      <c r="AD53" s="29"/>
      <c r="AE53" s="30">
        <f t="shared" si="16"/>
        <v>0</v>
      </c>
      <c r="AF53" s="29"/>
      <c r="AG53" s="120">
        <f t="shared" si="28"/>
        <v>0</v>
      </c>
      <c r="AH53" s="121">
        <f t="shared" si="29"/>
        <v>0</v>
      </c>
      <c r="AI53" s="49">
        <f t="shared" si="30"/>
        <v>0</v>
      </c>
      <c r="AJ53" s="121">
        <f t="shared" si="31"/>
        <v>0</v>
      </c>
      <c r="AK53" s="49">
        <f t="shared" si="32"/>
        <v>0</v>
      </c>
      <c r="AL53" s="49">
        <f t="shared" si="33"/>
        <v>0</v>
      </c>
      <c r="AM53" s="196">
        <f t="shared" si="34"/>
        <v>0</v>
      </c>
      <c r="AN53" s="194"/>
      <c r="AO53" s="50">
        <f t="shared" si="35"/>
        <v>0</v>
      </c>
      <c r="AP53" s="51">
        <f t="shared" si="36"/>
        <v>0</v>
      </c>
      <c r="AQ53" s="51">
        <f t="shared" si="37"/>
        <v>0</v>
      </c>
      <c r="AR53" s="125">
        <f t="shared" si="38"/>
        <v>0</v>
      </c>
      <c r="AS53" s="51">
        <f t="shared" si="39"/>
        <v>0</v>
      </c>
      <c r="AT53" s="51">
        <f t="shared" si="40"/>
        <v>0</v>
      </c>
      <c r="AU53" s="51">
        <f t="shared" si="41"/>
        <v>0</v>
      </c>
      <c r="AV53" s="126">
        <f t="shared" si="22"/>
        <v>0</v>
      </c>
      <c r="AW53" s="121">
        <f t="shared" si="23"/>
        <v>0</v>
      </c>
      <c r="AX53" s="121">
        <f t="shared" si="24"/>
        <v>0</v>
      </c>
      <c r="AY53" s="127">
        <f t="shared" si="25"/>
        <v>0</v>
      </c>
      <c r="AZ53" s="9"/>
    </row>
    <row r="54" spans="1:52" ht="14.25" customHeight="1">
      <c r="A54" s="129"/>
      <c r="B54" s="130"/>
      <c r="C54" s="54"/>
      <c r="D54" s="55"/>
      <c r="E54" s="131">
        <f t="shared" si="17"/>
        <v>0</v>
      </c>
      <c r="F54" s="172">
        <f t="shared" si="26"/>
        <v>0</v>
      </c>
      <c r="G54" s="178"/>
      <c r="H54" s="132">
        <f t="shared" si="18"/>
        <v>0</v>
      </c>
      <c r="I54" s="56">
        <f t="shared" si="19"/>
        <v>0</v>
      </c>
      <c r="J54" s="133"/>
      <c r="K54" s="151"/>
      <c r="L54" s="57"/>
      <c r="M54" s="134">
        <f t="shared" si="27"/>
        <v>0</v>
      </c>
      <c r="N54" s="56">
        <f t="shared" si="20"/>
        <v>0</v>
      </c>
      <c r="O54" s="135">
        <f t="shared" si="21"/>
        <v>0</v>
      </c>
      <c r="P54" s="136">
        <v>99</v>
      </c>
      <c r="Q54" s="137">
        <v>0</v>
      </c>
      <c r="R54" s="138">
        <v>99</v>
      </c>
      <c r="S54" s="139">
        <v>0</v>
      </c>
      <c r="T54" s="140">
        <v>99</v>
      </c>
      <c r="U54" s="141">
        <v>0</v>
      </c>
      <c r="V54" s="138">
        <v>99</v>
      </c>
      <c r="W54" s="141">
        <v>0</v>
      </c>
      <c r="X54" s="140">
        <v>99</v>
      </c>
      <c r="Y54" s="141">
        <v>0</v>
      </c>
      <c r="Z54" s="140">
        <v>99</v>
      </c>
      <c r="AA54" s="141">
        <v>0</v>
      </c>
      <c r="AB54" s="140">
        <v>99</v>
      </c>
      <c r="AC54" s="139">
        <v>0</v>
      </c>
      <c r="AD54" s="29"/>
      <c r="AE54" s="30">
        <f t="shared" si="16"/>
        <v>0</v>
      </c>
      <c r="AF54" s="29"/>
      <c r="AG54" s="142">
        <f t="shared" si="28"/>
        <v>0</v>
      </c>
      <c r="AH54" s="143">
        <f t="shared" si="29"/>
        <v>0</v>
      </c>
      <c r="AI54" s="144">
        <f t="shared" si="30"/>
        <v>0</v>
      </c>
      <c r="AJ54" s="143">
        <f t="shared" si="31"/>
        <v>0</v>
      </c>
      <c r="AK54" s="144">
        <f t="shared" si="32"/>
        <v>0</v>
      </c>
      <c r="AL54" s="144">
        <f t="shared" si="33"/>
        <v>0</v>
      </c>
      <c r="AM54" s="197">
        <f t="shared" si="34"/>
        <v>0</v>
      </c>
      <c r="AN54" s="194"/>
      <c r="AO54" s="145">
        <f t="shared" si="35"/>
        <v>0</v>
      </c>
      <c r="AP54" s="146">
        <f t="shared" si="36"/>
        <v>0</v>
      </c>
      <c r="AQ54" s="146">
        <f t="shared" si="37"/>
        <v>0</v>
      </c>
      <c r="AR54" s="147">
        <f t="shared" si="38"/>
        <v>0</v>
      </c>
      <c r="AS54" s="146">
        <f t="shared" si="39"/>
        <v>0</v>
      </c>
      <c r="AT54" s="146">
        <f t="shared" si="40"/>
        <v>0</v>
      </c>
      <c r="AU54" s="146">
        <f t="shared" si="41"/>
        <v>0</v>
      </c>
      <c r="AV54" s="148">
        <f>SUM(AO54,AP54,AQ54,AR54,AS54,AU54,AT54)</f>
        <v>0</v>
      </c>
      <c r="AW54" s="143">
        <f t="shared" si="23"/>
        <v>0</v>
      </c>
      <c r="AX54" s="143">
        <f t="shared" si="24"/>
        <v>0</v>
      </c>
      <c r="AY54" s="149">
        <f t="shared" si="25"/>
        <v>0</v>
      </c>
      <c r="AZ54" s="9"/>
    </row>
    <row r="55" spans="1:52" ht="13.9" hidden="1">
      <c r="A55" s="128">
        <v>99</v>
      </c>
      <c r="B55" s="58"/>
      <c r="C55" s="59"/>
      <c r="D55" s="60"/>
      <c r="E55" s="61"/>
      <c r="F55" s="62"/>
      <c r="G55" s="63">
        <v>0</v>
      </c>
      <c r="H55" s="64"/>
      <c r="I55" s="65"/>
      <c r="J55" s="106"/>
      <c r="K55" s="85"/>
      <c r="L55" s="66"/>
      <c r="M55" s="67"/>
      <c r="N55" s="65"/>
      <c r="O55" s="65"/>
      <c r="P55" s="68"/>
      <c r="Q55" s="69"/>
      <c r="R55" s="68"/>
      <c r="S55" s="69"/>
      <c r="T55" s="68"/>
      <c r="U55" s="69"/>
      <c r="V55" s="68"/>
      <c r="W55" s="69"/>
      <c r="X55" s="68"/>
      <c r="Y55" s="69"/>
      <c r="Z55" s="68"/>
      <c r="AA55" s="69"/>
      <c r="AB55" s="68"/>
      <c r="AC55" s="69"/>
      <c r="AD55" s="29"/>
      <c r="AE55" s="30"/>
      <c r="AF55" s="29"/>
      <c r="AG55" s="70"/>
      <c r="AH55" s="70"/>
      <c r="AI55" s="70"/>
      <c r="AJ55" s="70"/>
      <c r="AK55" s="70"/>
      <c r="AL55" s="70"/>
      <c r="AM55" s="70"/>
      <c r="AN55" s="194"/>
      <c r="AO55" s="71"/>
      <c r="AP55" s="71"/>
      <c r="AQ55" s="71"/>
      <c r="AR55" s="71"/>
      <c r="AS55" s="71"/>
      <c r="AT55" s="71"/>
      <c r="AU55" s="71"/>
      <c r="AV55" s="72"/>
      <c r="AW55" s="121">
        <f>IF($AP$1&gt;8,(IF($AP$1=9,MIN(AO55:AU55),IF($AP$1=10,MIN(AO55:AU55),IF($AP$1=11,MIN(AO55:AU55),IF($AP$1=12,MIN(AO55:AU55),IF($AP$1=13,MIN(AO55:AU55))))))),(IF($AP$1=4,MIN(AO55:AR55),IF($AP$1=5,MIN(AO55:AS55),IF($AP$1=6,MIN(AO55:AT55),IF($AP$1=7,MIN(AO55:AU55),IF($AP$1=8,MIN(AO55:AU55))))))))</f>
        <v>0</v>
      </c>
      <c r="AX55" s="121">
        <f t="shared" si="24"/>
        <v>0</v>
      </c>
      <c r="AY55" s="72"/>
      <c r="AZ55" s="9"/>
    </row>
    <row r="56" spans="1:52" ht="13.9" hidden="1">
      <c r="A56" s="74">
        <f>IF(B5=0,0,COUNTA(A5:A54)+1)</f>
        <v>11</v>
      </c>
      <c r="B56" s="11"/>
      <c r="C56" s="75"/>
      <c r="D56" s="76"/>
      <c r="E56" s="77"/>
      <c r="F56" s="78"/>
      <c r="G56" s="79"/>
      <c r="H56" s="64"/>
      <c r="I56" s="79"/>
      <c r="J56" s="106"/>
      <c r="K56" s="85"/>
      <c r="L56" s="66"/>
      <c r="M56" s="67"/>
      <c r="N56" s="65"/>
      <c r="O56" s="65"/>
      <c r="P56" s="68"/>
      <c r="Q56" s="69"/>
      <c r="R56" s="68"/>
      <c r="S56" s="69"/>
      <c r="T56" s="80"/>
      <c r="U56" s="69"/>
      <c r="V56" s="80"/>
      <c r="W56" s="69"/>
      <c r="X56" s="80"/>
      <c r="Y56" s="69"/>
      <c r="Z56" s="80"/>
      <c r="AA56" s="69"/>
      <c r="AB56" s="80"/>
      <c r="AC56" s="69"/>
      <c r="AD56" s="29"/>
      <c r="AE56" s="30"/>
      <c r="AF56" s="29"/>
      <c r="AG56" s="73"/>
      <c r="AH56" s="73"/>
      <c r="AI56" s="73"/>
      <c r="AJ56" s="73"/>
      <c r="AK56" s="73"/>
      <c r="AL56" s="73"/>
      <c r="AM56" s="73"/>
      <c r="AN56" s="194"/>
      <c r="AO56" s="71"/>
      <c r="AP56" s="71"/>
      <c r="AQ56" s="71"/>
      <c r="AR56" s="71"/>
      <c r="AS56" s="71"/>
      <c r="AT56" s="71"/>
      <c r="AU56" s="71"/>
      <c r="AV56" s="72"/>
      <c r="AW56" s="121">
        <f>IF($AP$1&gt;8,(IF($AP$1=9,MIN(AO56:AU56),IF($AP$1=10,MIN(AO56:AU56),IF($AP$1=11,MIN(AO56:AU56),IF($AP$1=12,MIN(AO56:AU56),IF($AP$1=13,MIN(AO56:AU56))))))),(IF($AP$1=4,MIN(AO56:AR56),IF($AP$1=5,MIN(AO56:AS56),IF($AP$1=6,MIN(AO56:AT56),IF($AP$1=7,MIN(AO56:AU56),IF($AP$1=8,MIN(AO56:AU56))))))))</f>
        <v>0</v>
      </c>
      <c r="AX56" s="121">
        <f t="shared" si="24"/>
        <v>0</v>
      </c>
      <c r="AY56" s="72"/>
      <c r="AZ56" s="9"/>
    </row>
    <row r="57" spans="1:52">
      <c r="A57" s="91">
        <f>IF(B5=0,0,COUNTA(A5:A54))</f>
        <v>10</v>
      </c>
      <c r="B57" s="81"/>
      <c r="C57" s="82"/>
      <c r="D57" s="82"/>
      <c r="E57" s="82"/>
      <c r="F57" s="179"/>
      <c r="G57" s="83"/>
      <c r="H57" s="84"/>
      <c r="I57" s="84"/>
      <c r="J57" s="84"/>
      <c r="K57" s="85"/>
      <c r="L57" s="84"/>
      <c r="M57" s="84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  <c r="AA57" s="82"/>
      <c r="AB57" s="82"/>
      <c r="AC57" s="82"/>
      <c r="AD57" s="82"/>
      <c r="AE57" s="82"/>
      <c r="AF57" s="82"/>
      <c r="AG57" s="73"/>
      <c r="AH57" s="86"/>
      <c r="AI57" s="86"/>
      <c r="AJ57" s="73"/>
      <c r="AK57" s="73"/>
      <c r="AL57" s="73"/>
      <c r="AM57" s="73"/>
      <c r="AN57" s="194"/>
      <c r="AO57" s="194"/>
      <c r="AP57" s="194"/>
      <c r="AQ57" s="11"/>
      <c r="AR57" s="11"/>
      <c r="AS57" s="86"/>
      <c r="AT57" s="71"/>
      <c r="AU57" s="86"/>
      <c r="AV57" s="86"/>
      <c r="AW57" s="73"/>
      <c r="AX57" s="86"/>
      <c r="AY57" s="11"/>
      <c r="AZ57" s="9"/>
    </row>
    <row r="58" spans="1:52">
      <c r="A58" s="87"/>
      <c r="B58" s="58"/>
      <c r="C58" s="82"/>
      <c r="D58" s="82"/>
      <c r="E58" s="82"/>
      <c r="F58" s="62"/>
      <c r="G58" s="83"/>
      <c r="H58" s="84"/>
      <c r="I58" s="84"/>
      <c r="J58" s="84"/>
      <c r="K58" s="85"/>
      <c r="L58" s="84"/>
      <c r="M58" s="84"/>
      <c r="N58" s="82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82"/>
      <c r="AG58" s="73"/>
      <c r="AH58" s="86"/>
      <c r="AI58" s="86"/>
      <c r="AJ58" s="73"/>
      <c r="AK58" s="73"/>
      <c r="AL58" s="73"/>
      <c r="AM58" s="73"/>
      <c r="AN58" s="194"/>
      <c r="AO58" s="194"/>
      <c r="AP58" s="194"/>
      <c r="AQ58" s="11"/>
      <c r="AR58" s="11"/>
      <c r="AS58" s="86"/>
      <c r="AT58" s="71"/>
      <c r="AU58" s="86"/>
      <c r="AV58" s="86"/>
      <c r="AW58" s="73"/>
      <c r="AX58" s="86"/>
      <c r="AY58" s="11"/>
      <c r="AZ58" s="9"/>
    </row>
    <row r="59" spans="1:52">
      <c r="A59" s="88"/>
      <c r="B59" s="89"/>
      <c r="C59" s="82"/>
      <c r="D59" s="82"/>
      <c r="E59" s="82"/>
      <c r="F59" s="194"/>
      <c r="G59" s="83"/>
      <c r="H59" s="84"/>
      <c r="I59" s="84"/>
      <c r="J59" s="84"/>
      <c r="K59" s="84"/>
      <c r="L59" s="84"/>
      <c r="M59" s="84"/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  <c r="Z59" s="82"/>
      <c r="AA59" s="82"/>
      <c r="AB59" s="82"/>
      <c r="AC59" s="82"/>
      <c r="AD59" s="82"/>
      <c r="AE59" s="82"/>
      <c r="AF59" s="82"/>
      <c r="AG59" s="11"/>
      <c r="AH59" s="11"/>
      <c r="AI59" s="11"/>
      <c r="AJ59" s="73"/>
      <c r="AK59" s="73"/>
      <c r="AL59" s="73"/>
      <c r="AM59" s="73"/>
      <c r="AN59" s="194"/>
      <c r="AO59" s="194"/>
      <c r="AP59" s="194"/>
      <c r="AQ59" s="11"/>
      <c r="AR59" s="11"/>
      <c r="AS59" s="86"/>
      <c r="AT59" s="86"/>
      <c r="AU59" s="86"/>
      <c r="AV59" s="86"/>
      <c r="AW59" s="86"/>
      <c r="AX59" s="86"/>
      <c r="AY59" s="11"/>
      <c r="AZ59" s="9"/>
    </row>
    <row r="60" spans="1:52" ht="15.6">
      <c r="A60" s="202" t="s">
        <v>96</v>
      </c>
      <c r="B60" s="202"/>
      <c r="C60" s="201"/>
      <c r="D60" s="201"/>
      <c r="E60" s="201"/>
      <c r="F60" s="201"/>
      <c r="G60" s="201"/>
      <c r="H60" s="201"/>
      <c r="I60" s="201"/>
      <c r="J60" s="201"/>
      <c r="K60" s="201"/>
      <c r="L60" s="200" t="s">
        <v>97</v>
      </c>
      <c r="M60" s="200"/>
      <c r="N60" s="200"/>
      <c r="O60" s="200"/>
      <c r="P60" s="200"/>
      <c r="Q60" s="201"/>
      <c r="R60" s="201"/>
      <c r="S60" s="201"/>
      <c r="T60" s="201"/>
      <c r="U60" s="201"/>
      <c r="V60" s="201"/>
      <c r="W60" s="201"/>
      <c r="X60" s="201"/>
      <c r="Y60" s="201"/>
      <c r="Z60" s="201"/>
      <c r="AA60" s="201"/>
      <c r="AB60" s="201"/>
      <c r="AC60" s="201"/>
      <c r="AD60" s="90"/>
      <c r="AE60" s="90"/>
      <c r="AF60" s="90"/>
      <c r="AG60" s="194"/>
      <c r="AH60" s="194"/>
      <c r="AI60" s="194"/>
      <c r="AJ60" s="158"/>
      <c r="AK60" s="158"/>
      <c r="AL60" s="158"/>
      <c r="AM60" s="158"/>
      <c r="AN60" s="194"/>
      <c r="AO60" s="194"/>
      <c r="AP60" s="194"/>
      <c r="AQ60" s="11"/>
      <c r="AR60" s="11"/>
      <c r="AS60" s="11"/>
      <c r="AT60" s="11"/>
      <c r="AU60" s="11"/>
      <c r="AV60" s="11"/>
      <c r="AW60" s="11"/>
      <c r="AX60" s="11"/>
      <c r="AY60" s="11"/>
      <c r="AZ60" s="9"/>
    </row>
    <row r="61" spans="1:52">
      <c r="A61" s="194"/>
      <c r="B61" s="194"/>
      <c r="C61" s="194"/>
      <c r="D61" s="194"/>
      <c r="E61" s="211"/>
      <c r="F61" s="211"/>
      <c r="G61" s="194"/>
      <c r="H61" s="194"/>
      <c r="I61" s="194"/>
      <c r="J61" s="194"/>
      <c r="K61" s="194"/>
      <c r="L61" s="194"/>
      <c r="M61" s="194"/>
      <c r="N61" s="194"/>
      <c r="O61" s="194"/>
      <c r="P61" s="194"/>
      <c r="Q61" s="194"/>
      <c r="R61" s="194"/>
      <c r="S61" s="194"/>
      <c r="T61" s="194"/>
      <c r="U61" s="194"/>
      <c r="V61" s="194"/>
      <c r="W61" s="194"/>
      <c r="X61" s="194"/>
      <c r="Y61" s="194"/>
      <c r="Z61" s="194"/>
      <c r="AA61" s="194"/>
      <c r="AB61" s="194"/>
      <c r="AC61" s="194"/>
      <c r="AD61" s="194"/>
      <c r="AE61" s="194"/>
      <c r="AF61" s="194"/>
      <c r="AG61" s="194"/>
      <c r="AH61" s="194"/>
      <c r="AI61" s="194"/>
      <c r="AJ61" s="194"/>
      <c r="AK61" s="194"/>
      <c r="AL61" s="194"/>
      <c r="AM61" s="194"/>
      <c r="AN61" s="194"/>
      <c r="AO61" s="194"/>
      <c r="AP61" s="194"/>
      <c r="AQ61" s="11"/>
      <c r="AR61" s="11"/>
      <c r="AS61" s="11"/>
      <c r="AT61" s="11"/>
      <c r="AU61" s="11"/>
      <c r="AV61" s="11"/>
      <c r="AW61" s="11"/>
      <c r="AX61" s="11"/>
      <c r="AY61" s="11"/>
      <c r="AZ61" s="9"/>
    </row>
    <row r="62" spans="1:52">
      <c r="A62" s="194"/>
      <c r="B62" s="194"/>
      <c r="C62" s="194"/>
      <c r="D62" s="194"/>
      <c r="E62" s="194"/>
      <c r="F62" s="194"/>
      <c r="G62" s="194"/>
      <c r="H62" s="194"/>
      <c r="I62" s="194"/>
      <c r="J62" s="194"/>
      <c r="K62" s="194"/>
      <c r="L62" s="194"/>
      <c r="M62" s="194"/>
      <c r="N62" s="194"/>
      <c r="O62" s="194"/>
      <c r="P62" s="194"/>
      <c r="Q62" s="194"/>
      <c r="R62" s="194"/>
      <c r="S62" s="194"/>
      <c r="T62" s="194"/>
      <c r="U62" s="194"/>
      <c r="V62" s="194"/>
      <c r="W62" s="194"/>
      <c r="X62" s="194"/>
      <c r="Y62" s="194"/>
      <c r="Z62" s="194"/>
      <c r="AA62" s="194"/>
      <c r="AB62" s="194"/>
      <c r="AC62" s="194"/>
      <c r="AD62" s="194"/>
      <c r="AE62" s="194"/>
      <c r="AF62" s="194"/>
      <c r="AG62" s="194"/>
      <c r="AH62" s="194"/>
      <c r="AI62" s="194"/>
      <c r="AJ62" s="194"/>
      <c r="AK62" s="194"/>
      <c r="AL62" s="194"/>
      <c r="AM62" s="194"/>
      <c r="AN62" s="194"/>
      <c r="AO62" s="194"/>
      <c r="AP62" s="194"/>
      <c r="AQ62" s="11"/>
      <c r="AR62" s="11"/>
      <c r="AS62" s="11"/>
      <c r="AT62" s="11"/>
      <c r="AU62" s="11"/>
      <c r="AV62" s="11"/>
      <c r="AW62" s="11"/>
      <c r="AX62" s="11"/>
      <c r="AY62" s="11"/>
      <c r="AZ62" s="9"/>
    </row>
    <row r="63" spans="1:52">
      <c r="A63" s="194"/>
      <c r="B63" s="194"/>
      <c r="C63" s="194"/>
      <c r="D63" s="194"/>
      <c r="E63" s="194"/>
      <c r="F63" s="194"/>
      <c r="G63" s="194"/>
      <c r="H63" s="194"/>
      <c r="I63" s="194"/>
      <c r="J63" s="194"/>
      <c r="K63" s="194"/>
      <c r="L63" s="194"/>
      <c r="M63" s="194"/>
      <c r="N63" s="194"/>
      <c r="O63" s="194"/>
      <c r="P63" s="194"/>
      <c r="Q63" s="194"/>
      <c r="R63" s="194"/>
      <c r="S63" s="194"/>
      <c r="T63" s="194"/>
      <c r="U63" s="194"/>
      <c r="V63" s="194"/>
      <c r="W63" s="194"/>
      <c r="X63" s="194"/>
      <c r="Y63" s="194"/>
      <c r="Z63" s="194"/>
      <c r="AA63" s="194"/>
      <c r="AB63" s="194"/>
      <c r="AC63" s="194"/>
      <c r="AD63" s="194"/>
      <c r="AE63" s="194"/>
      <c r="AF63" s="194"/>
      <c r="AG63" s="194"/>
      <c r="AH63" s="194"/>
      <c r="AI63" s="194"/>
      <c r="AJ63" s="194"/>
      <c r="AK63" s="194"/>
      <c r="AL63" s="194"/>
      <c r="AM63" s="194"/>
      <c r="AN63" s="194"/>
      <c r="AO63" s="194"/>
      <c r="AP63" s="194"/>
      <c r="AQ63" s="194"/>
      <c r="AR63" s="194"/>
      <c r="AS63" s="194"/>
      <c r="AT63" s="194"/>
      <c r="AU63" s="194"/>
      <c r="AV63" s="194"/>
      <c r="AW63" s="194"/>
      <c r="AX63" s="194"/>
      <c r="AY63" s="194"/>
      <c r="AZ63" s="8"/>
    </row>
    <row r="64" spans="1:52">
      <c r="A64" s="194"/>
      <c r="B64" s="194"/>
      <c r="C64" s="194"/>
      <c r="D64" s="194"/>
      <c r="E64" s="194"/>
      <c r="F64" s="194"/>
      <c r="G64" s="194"/>
      <c r="H64" s="194"/>
      <c r="I64" s="194"/>
      <c r="J64" s="194"/>
      <c r="K64" s="194"/>
      <c r="L64" s="194"/>
      <c r="M64" s="194"/>
      <c r="N64" s="194"/>
      <c r="O64" s="194"/>
      <c r="P64" s="194"/>
      <c r="Q64" s="194"/>
      <c r="R64" s="194"/>
      <c r="S64" s="194"/>
      <c r="T64" s="194"/>
      <c r="U64" s="194"/>
      <c r="V64" s="194"/>
      <c r="W64" s="194"/>
      <c r="X64" s="194"/>
      <c r="Y64" s="194"/>
      <c r="Z64" s="194"/>
      <c r="AA64" s="194"/>
      <c r="AB64" s="194"/>
      <c r="AC64" s="194"/>
      <c r="AD64" s="194"/>
      <c r="AE64" s="194"/>
      <c r="AF64" s="194"/>
      <c r="AG64" s="194"/>
      <c r="AH64" s="194"/>
      <c r="AI64" s="194"/>
      <c r="AJ64" s="194"/>
      <c r="AK64" s="194"/>
      <c r="AL64" s="194"/>
      <c r="AM64" s="194"/>
      <c r="AN64" s="194"/>
      <c r="AO64" s="194"/>
      <c r="AP64" s="194"/>
      <c r="AQ64" s="194"/>
      <c r="AR64" s="194"/>
      <c r="AS64" s="194"/>
      <c r="AT64" s="194"/>
      <c r="AU64" s="194"/>
      <c r="AV64" s="194"/>
      <c r="AW64" s="194"/>
      <c r="AX64" s="194"/>
      <c r="AY64" s="194"/>
      <c r="AZ64" s="8"/>
    </row>
    <row r="65" spans="1:52">
      <c r="A65" s="194"/>
      <c r="B65" s="194"/>
      <c r="C65" s="158"/>
      <c r="D65" s="194"/>
      <c r="E65" s="194"/>
      <c r="F65" s="194"/>
      <c r="G65" s="194"/>
      <c r="H65" s="194"/>
      <c r="I65" s="194"/>
      <c r="J65" s="194"/>
      <c r="K65" s="194"/>
      <c r="L65" s="194"/>
      <c r="M65" s="158"/>
      <c r="N65" s="194"/>
      <c r="O65" s="194"/>
      <c r="P65" s="194"/>
      <c r="Q65" s="194"/>
      <c r="R65" s="194"/>
      <c r="S65" s="194"/>
      <c r="T65" s="194"/>
      <c r="U65" s="194"/>
      <c r="V65" s="194"/>
      <c r="W65" s="194"/>
      <c r="X65" s="194"/>
      <c r="Y65" s="194"/>
      <c r="Z65" s="194"/>
      <c r="AA65" s="194"/>
      <c r="AB65" s="194"/>
      <c r="AC65" s="194"/>
      <c r="AD65" s="194"/>
      <c r="AE65" s="194"/>
      <c r="AF65" s="194"/>
      <c r="AG65" s="194"/>
      <c r="AH65" s="194"/>
      <c r="AI65" s="194"/>
      <c r="AJ65" s="194"/>
      <c r="AK65" s="194"/>
      <c r="AL65" s="194"/>
      <c r="AM65" s="194"/>
      <c r="AN65" s="194"/>
      <c r="AO65" s="194"/>
      <c r="AP65" s="194"/>
      <c r="AQ65" s="194"/>
      <c r="AR65" s="194"/>
      <c r="AS65" s="194"/>
      <c r="AT65" s="194"/>
      <c r="AU65" s="194"/>
      <c r="AV65" s="194"/>
      <c r="AW65" s="194"/>
      <c r="AX65" s="194"/>
      <c r="AY65" s="194"/>
      <c r="AZ65" s="8"/>
    </row>
    <row r="66" spans="1:52">
      <c r="A66" s="194"/>
      <c r="B66" s="194"/>
      <c r="C66" s="194"/>
      <c r="D66" s="194"/>
      <c r="E66" s="194"/>
      <c r="F66" s="194"/>
      <c r="G66" s="194"/>
      <c r="H66" s="194"/>
      <c r="I66" s="194"/>
      <c r="J66" s="194"/>
      <c r="K66" s="194"/>
      <c r="L66" s="194"/>
      <c r="M66" s="194"/>
      <c r="N66" s="194"/>
      <c r="O66" s="194"/>
      <c r="P66" s="194"/>
      <c r="Q66" s="194"/>
      <c r="R66" s="194"/>
      <c r="S66" s="194"/>
      <c r="T66" s="194"/>
      <c r="U66" s="194"/>
      <c r="V66" s="194"/>
      <c r="W66" s="194"/>
      <c r="X66" s="194"/>
      <c r="Y66" s="194"/>
      <c r="Z66" s="194"/>
      <c r="AA66" s="194"/>
      <c r="AB66" s="194"/>
      <c r="AC66" s="194"/>
      <c r="AD66" s="194"/>
      <c r="AE66" s="194"/>
      <c r="AF66" s="194"/>
      <c r="AG66" s="194"/>
      <c r="AH66" s="194"/>
      <c r="AI66" s="194"/>
      <c r="AJ66" s="194"/>
      <c r="AK66" s="194"/>
      <c r="AL66" s="194"/>
      <c r="AM66" s="194"/>
      <c r="AN66" s="194"/>
      <c r="AO66" s="194"/>
      <c r="AP66" s="194"/>
      <c r="AQ66" s="194"/>
      <c r="AR66" s="194"/>
      <c r="AS66" s="194"/>
      <c r="AT66" s="194"/>
      <c r="AU66" s="194"/>
      <c r="AV66" s="194"/>
      <c r="AW66" s="194"/>
      <c r="AX66" s="194"/>
      <c r="AY66" s="194"/>
      <c r="AZ66" s="8"/>
    </row>
    <row r="67" spans="1:52">
      <c r="A67" s="194"/>
      <c r="B67" s="194"/>
      <c r="C67" s="194"/>
      <c r="D67" s="194"/>
      <c r="E67" s="194"/>
      <c r="F67" s="194"/>
      <c r="G67" s="194"/>
      <c r="H67" s="194"/>
      <c r="I67" s="194"/>
      <c r="J67" s="194"/>
      <c r="K67" s="194"/>
      <c r="L67" s="194"/>
      <c r="M67" s="194"/>
      <c r="N67" s="194"/>
      <c r="O67" s="194"/>
      <c r="P67" s="194"/>
      <c r="Q67" s="194"/>
      <c r="R67" s="194"/>
      <c r="S67" s="194"/>
      <c r="T67" s="194"/>
      <c r="U67" s="194"/>
      <c r="V67" s="194"/>
      <c r="W67" s="194"/>
      <c r="X67" s="194"/>
      <c r="Y67" s="194"/>
      <c r="Z67" s="194"/>
      <c r="AA67" s="194"/>
      <c r="AB67" s="194"/>
      <c r="AC67" s="194"/>
      <c r="AD67" s="194"/>
      <c r="AE67" s="194"/>
    </row>
    <row r="68" spans="1:52">
      <c r="A68" s="194"/>
      <c r="B68" s="194"/>
      <c r="C68" s="194"/>
      <c r="D68" s="194"/>
      <c r="E68" s="194"/>
      <c r="F68" s="194"/>
      <c r="G68" s="194"/>
      <c r="H68" s="194"/>
      <c r="I68" s="194"/>
      <c r="J68" s="194"/>
      <c r="K68" s="194"/>
      <c r="L68" s="194"/>
      <c r="M68" s="194"/>
      <c r="N68" s="194"/>
      <c r="O68" s="194"/>
      <c r="P68" s="194"/>
      <c r="Q68" s="194"/>
      <c r="R68" s="194"/>
      <c r="S68" s="194"/>
      <c r="T68" s="194"/>
      <c r="U68" s="194"/>
      <c r="V68" s="194"/>
      <c r="W68" s="194"/>
      <c r="X68" s="194"/>
      <c r="Y68" s="194"/>
      <c r="Z68" s="194"/>
      <c r="AA68" s="194"/>
      <c r="AB68" s="194"/>
      <c r="AC68" s="194"/>
      <c r="AD68" s="194"/>
      <c r="AE68" s="194"/>
    </row>
    <row r="69" spans="1:52">
      <c r="A69" s="194"/>
      <c r="B69" s="194"/>
      <c r="C69" s="194"/>
      <c r="D69" s="194"/>
      <c r="E69" s="194"/>
      <c r="F69" s="194"/>
      <c r="G69" s="194"/>
      <c r="H69" s="194"/>
      <c r="I69" s="194"/>
      <c r="J69" s="194"/>
      <c r="K69" s="194"/>
      <c r="L69" s="194"/>
      <c r="M69" s="194"/>
      <c r="N69" s="194"/>
      <c r="O69" s="194"/>
      <c r="P69" s="194"/>
      <c r="Q69" s="194"/>
      <c r="R69" s="194"/>
      <c r="S69" s="194"/>
      <c r="T69" s="194"/>
      <c r="U69" s="194"/>
      <c r="V69" s="194"/>
      <c r="W69" s="194"/>
      <c r="X69" s="194"/>
      <c r="Y69" s="194"/>
      <c r="Z69" s="194"/>
      <c r="AA69" s="194"/>
      <c r="AB69" s="194"/>
      <c r="AC69" s="194"/>
      <c r="AD69" s="194"/>
      <c r="AE69" s="194"/>
    </row>
    <row r="70" spans="1:52">
      <c r="A70" s="194"/>
      <c r="B70" s="194"/>
      <c r="C70" s="194"/>
      <c r="D70" s="194"/>
      <c r="E70" s="194"/>
      <c r="F70" s="194"/>
      <c r="G70" s="194"/>
      <c r="H70" s="194"/>
      <c r="I70" s="194"/>
      <c r="J70" s="194"/>
      <c r="K70" s="194"/>
      <c r="L70" s="194"/>
      <c r="M70" s="194"/>
      <c r="N70" s="194"/>
      <c r="O70" s="194"/>
      <c r="P70" s="194"/>
      <c r="Q70" s="194"/>
      <c r="R70" s="194"/>
      <c r="S70" s="194"/>
      <c r="T70" s="194"/>
      <c r="U70" s="194"/>
      <c r="V70" s="194"/>
      <c r="W70" s="194"/>
      <c r="X70" s="194"/>
      <c r="Y70" s="194"/>
      <c r="Z70" s="194"/>
      <c r="AA70" s="194"/>
      <c r="AB70" s="194"/>
      <c r="AC70" s="194"/>
      <c r="AD70" s="194"/>
      <c r="AE70" s="194"/>
    </row>
    <row r="71" spans="1:52">
      <c r="A71" s="194"/>
      <c r="B71" s="194"/>
      <c r="C71" s="194"/>
      <c r="D71" s="194"/>
      <c r="E71" s="194"/>
      <c r="F71" s="194"/>
      <c r="G71" s="194"/>
      <c r="H71" s="194"/>
      <c r="I71" s="194"/>
      <c r="J71" s="194"/>
      <c r="K71" s="194"/>
      <c r="L71" s="194"/>
      <c r="M71" s="194"/>
      <c r="N71" s="194"/>
      <c r="O71" s="194"/>
      <c r="P71" s="194"/>
      <c r="Q71" s="194"/>
      <c r="R71" s="194"/>
      <c r="S71" s="194"/>
      <c r="T71" s="194"/>
      <c r="U71" s="194"/>
      <c r="V71" s="194"/>
      <c r="W71" s="194"/>
      <c r="X71" s="194"/>
      <c r="Y71" s="194"/>
      <c r="Z71" s="194"/>
      <c r="AA71" s="194"/>
      <c r="AB71" s="194"/>
      <c r="AC71" s="194"/>
      <c r="AD71" s="194"/>
      <c r="AE71" s="194"/>
    </row>
    <row r="72" spans="1:52">
      <c r="A72" s="194"/>
      <c r="B72" s="194"/>
      <c r="C72" s="194"/>
      <c r="D72" s="194"/>
      <c r="E72" s="194"/>
      <c r="F72" s="194"/>
      <c r="G72" s="194"/>
      <c r="H72" s="194"/>
      <c r="I72" s="194"/>
      <c r="J72" s="194"/>
      <c r="K72" s="194"/>
      <c r="L72" s="194"/>
      <c r="M72" s="194"/>
      <c r="N72" s="194"/>
      <c r="O72" s="194"/>
      <c r="P72" s="194"/>
      <c r="Q72" s="194"/>
      <c r="R72" s="194"/>
      <c r="S72" s="194"/>
      <c r="T72" s="194"/>
      <c r="U72" s="194"/>
      <c r="V72" s="194"/>
      <c r="W72" s="194"/>
      <c r="X72" s="194"/>
      <c r="Y72" s="194"/>
      <c r="Z72" s="194"/>
      <c r="AA72" s="194"/>
      <c r="AB72" s="194"/>
      <c r="AC72" s="194"/>
      <c r="AD72" s="194"/>
      <c r="AE72" s="194"/>
    </row>
    <row r="73" spans="1:52">
      <c r="A73" s="194"/>
      <c r="B73" s="194"/>
      <c r="C73" s="194"/>
      <c r="D73" s="194"/>
      <c r="E73" s="194"/>
      <c r="F73" s="194"/>
      <c r="G73" s="194"/>
      <c r="H73" s="194"/>
      <c r="I73" s="194"/>
      <c r="J73" s="194"/>
      <c r="K73" s="194"/>
      <c r="L73" s="194"/>
      <c r="M73" s="194"/>
      <c r="N73" s="194"/>
      <c r="O73" s="194"/>
      <c r="P73" s="194"/>
      <c r="Q73" s="194"/>
      <c r="R73" s="194"/>
      <c r="S73" s="194"/>
      <c r="T73" s="194"/>
      <c r="U73" s="194"/>
      <c r="V73" s="194"/>
      <c r="W73" s="194"/>
      <c r="X73" s="194"/>
      <c r="Y73" s="194"/>
      <c r="Z73" s="194"/>
      <c r="AA73" s="194"/>
      <c r="AB73" s="194"/>
      <c r="AC73" s="194"/>
      <c r="AD73" s="194"/>
      <c r="AE73" s="194"/>
    </row>
    <row r="74" spans="1:52">
      <c r="A74" s="194"/>
      <c r="B74" s="194"/>
      <c r="C74" s="194"/>
      <c r="D74" s="194"/>
      <c r="E74" s="194"/>
      <c r="F74" s="194"/>
      <c r="G74" s="194"/>
      <c r="H74" s="194"/>
      <c r="I74" s="194"/>
      <c r="J74" s="194"/>
      <c r="K74" s="194"/>
      <c r="L74" s="194"/>
      <c r="M74" s="194"/>
      <c r="N74" s="194"/>
      <c r="O74" s="194"/>
      <c r="P74" s="194"/>
      <c r="Q74" s="194"/>
      <c r="R74" s="194"/>
      <c r="S74" s="194"/>
      <c r="T74" s="194"/>
      <c r="U74" s="194"/>
      <c r="V74" s="194"/>
      <c r="W74" s="194"/>
      <c r="X74" s="194"/>
      <c r="Y74" s="194"/>
      <c r="Z74" s="194"/>
      <c r="AA74" s="194"/>
      <c r="AB74" s="194"/>
      <c r="AC74" s="194"/>
      <c r="AD74" s="194"/>
      <c r="AE74" s="194"/>
    </row>
    <row r="75" spans="1:52">
      <c r="A75" s="194"/>
      <c r="B75" s="194"/>
      <c r="C75" s="194"/>
      <c r="D75" s="194"/>
      <c r="E75" s="194"/>
      <c r="F75" s="194"/>
      <c r="G75" s="194"/>
      <c r="H75" s="194"/>
      <c r="I75" s="194"/>
      <c r="J75" s="194"/>
      <c r="K75" s="194"/>
      <c r="L75" s="194"/>
      <c r="M75" s="194"/>
      <c r="N75" s="194"/>
      <c r="O75" s="194"/>
      <c r="P75" s="194"/>
      <c r="Q75" s="194"/>
      <c r="R75" s="194"/>
      <c r="S75" s="194"/>
      <c r="T75" s="194"/>
      <c r="U75" s="194"/>
      <c r="V75" s="194"/>
      <c r="W75" s="194"/>
      <c r="X75" s="194"/>
      <c r="Y75" s="194"/>
      <c r="Z75" s="194"/>
      <c r="AA75" s="194"/>
      <c r="AB75" s="194"/>
      <c r="AC75" s="194"/>
      <c r="AD75" s="194"/>
      <c r="AE75" s="194"/>
    </row>
    <row r="76" spans="1:52">
      <c r="A76" s="194"/>
      <c r="B76" s="194"/>
      <c r="C76" s="194"/>
      <c r="D76" s="194"/>
      <c r="E76" s="194"/>
      <c r="F76" s="194"/>
      <c r="G76" s="194"/>
      <c r="H76" s="194"/>
      <c r="I76" s="194"/>
      <c r="J76" s="194"/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4"/>
      <c r="Y76" s="194"/>
      <c r="Z76" s="194"/>
      <c r="AA76" s="194"/>
      <c r="AB76" s="194"/>
      <c r="AC76" s="194"/>
      <c r="AD76" s="194"/>
      <c r="AE76" s="194"/>
    </row>
    <row r="77" spans="1:52">
      <c r="A77" s="194"/>
      <c r="B77" s="194"/>
      <c r="C77" s="194"/>
      <c r="D77" s="194"/>
      <c r="E77" s="194"/>
      <c r="F77" s="194"/>
      <c r="G77" s="194"/>
      <c r="H77" s="194"/>
      <c r="I77" s="194"/>
      <c r="J77" s="194"/>
      <c r="K77" s="194"/>
      <c r="L77" s="194"/>
      <c r="M77" s="194"/>
      <c r="N77" s="194"/>
      <c r="O77" s="194"/>
      <c r="P77" s="194"/>
      <c r="Q77" s="194"/>
      <c r="R77" s="194"/>
      <c r="S77" s="194"/>
      <c r="T77" s="194"/>
      <c r="U77" s="194"/>
      <c r="V77" s="194"/>
      <c r="W77" s="194"/>
      <c r="X77" s="194"/>
      <c r="Y77" s="194"/>
      <c r="Z77" s="194"/>
      <c r="AA77" s="194"/>
      <c r="AB77" s="194"/>
      <c r="AC77" s="194"/>
      <c r="AD77" s="194"/>
      <c r="AE77" s="194"/>
    </row>
    <row r="78" spans="1:52">
      <c r="A78" s="194"/>
      <c r="B78" s="194"/>
      <c r="C78" s="194"/>
      <c r="D78" s="194"/>
      <c r="E78" s="194"/>
      <c r="F78" s="194"/>
      <c r="G78" s="194"/>
      <c r="H78" s="194"/>
      <c r="I78" s="194"/>
      <c r="J78" s="194"/>
      <c r="K78" s="194"/>
      <c r="L78" s="194"/>
      <c r="M78" s="194"/>
      <c r="N78" s="194"/>
      <c r="O78" s="194"/>
      <c r="P78" s="194"/>
      <c r="Q78" s="194"/>
      <c r="R78" s="194"/>
      <c r="S78" s="194"/>
      <c r="T78" s="194"/>
      <c r="U78" s="194"/>
      <c r="V78" s="194"/>
      <c r="W78" s="194"/>
      <c r="X78" s="194"/>
      <c r="Y78" s="194"/>
      <c r="Z78" s="194"/>
      <c r="AA78" s="194"/>
      <c r="AB78" s="194"/>
      <c r="AC78" s="194"/>
      <c r="AD78" s="194"/>
      <c r="AE78" s="194"/>
    </row>
  </sheetData>
  <protectedRanges>
    <protectedRange sqref="L5:L55" name="Diapazons4"/>
    <protectedRange sqref="P5:AC55" name="Diapazons2"/>
    <protectedRange sqref="A1 A3 L7:L55 B5:D55 G5:G55 A57 B58 A5:A54 K5:L6 K7:K58" name="Diapazons1"/>
    <protectedRange sqref="Q3 C60 Q60 J5:J56" name="Diapazons3"/>
  </protectedRanges>
  <mergeCells count="22">
    <mergeCell ref="A1:AC2"/>
    <mergeCell ref="X4:Y4"/>
    <mergeCell ref="Z4:AA4"/>
    <mergeCell ref="E61:F61"/>
    <mergeCell ref="AB4:AC4"/>
    <mergeCell ref="P4:Q4"/>
    <mergeCell ref="R4:S4"/>
    <mergeCell ref="T4:U4"/>
    <mergeCell ref="V4:W4"/>
    <mergeCell ref="AO3:AY3"/>
    <mergeCell ref="AN1:AO1"/>
    <mergeCell ref="AJ1:AL1"/>
    <mergeCell ref="AG3:AM3"/>
    <mergeCell ref="AG1:AH1"/>
    <mergeCell ref="A3:B3"/>
    <mergeCell ref="D3:G3"/>
    <mergeCell ref="M3:P3"/>
    <mergeCell ref="Q3:AC3"/>
    <mergeCell ref="A60:B60"/>
    <mergeCell ref="C60:K60"/>
    <mergeCell ref="L60:P60"/>
    <mergeCell ref="Q60:AC60"/>
  </mergeCells>
  <phoneticPr fontId="38" type="noConversion"/>
  <conditionalFormatting sqref="E5:E54">
    <cfRule type="expression" dxfId="109" priority="54" stopIfTrue="1">
      <formula>A5=0</formula>
    </cfRule>
  </conditionalFormatting>
  <conditionalFormatting sqref="F5:F54">
    <cfRule type="expression" dxfId="108" priority="55" stopIfTrue="1">
      <formula>A5=0</formula>
    </cfRule>
  </conditionalFormatting>
  <conditionalFormatting sqref="H5:H54">
    <cfRule type="expression" dxfId="107" priority="56" stopIfTrue="1">
      <formula>A5=0</formula>
    </cfRule>
  </conditionalFormatting>
  <conditionalFormatting sqref="P5:P54">
    <cfRule type="expression" dxfId="106" priority="57" stopIfTrue="1">
      <formula>A5=0</formula>
    </cfRule>
    <cfRule type="expression" dxfId="105" priority="58" stopIfTrue="1">
      <formula>P5=99</formula>
    </cfRule>
  </conditionalFormatting>
  <conditionalFormatting sqref="M5:M54">
    <cfRule type="expression" dxfId="104" priority="59" stopIfTrue="1">
      <formula>A5=0</formula>
    </cfRule>
  </conditionalFormatting>
  <conditionalFormatting sqref="N5:N54">
    <cfRule type="expression" dxfId="103" priority="60" stopIfTrue="1">
      <formula>A5=0</formula>
    </cfRule>
  </conditionalFormatting>
  <conditionalFormatting sqref="O5:O54">
    <cfRule type="expression" dxfId="102" priority="61" stopIfTrue="1">
      <formula>A5=0</formula>
    </cfRule>
  </conditionalFormatting>
  <conditionalFormatting sqref="Q5:Q54">
    <cfRule type="expression" dxfId="101" priority="62" stopIfTrue="1">
      <formula>A5=0</formula>
    </cfRule>
  </conditionalFormatting>
  <conditionalFormatting sqref="S5:S54">
    <cfRule type="expression" dxfId="100" priority="63" stopIfTrue="1">
      <formula>A5=0</formula>
    </cfRule>
  </conditionalFormatting>
  <conditionalFormatting sqref="U5:U54">
    <cfRule type="expression" dxfId="99" priority="64" stopIfTrue="1">
      <formula>A5=0</formula>
    </cfRule>
  </conditionalFormatting>
  <conditionalFormatting sqref="W5:W54">
    <cfRule type="expression" dxfId="98" priority="65" stopIfTrue="1">
      <formula>A5=0</formula>
    </cfRule>
  </conditionalFormatting>
  <conditionalFormatting sqref="Y5:Y54">
    <cfRule type="expression" dxfId="97" priority="66" stopIfTrue="1">
      <formula>A5=0</formula>
    </cfRule>
  </conditionalFormatting>
  <conditionalFormatting sqref="AA5:AA54">
    <cfRule type="expression" dxfId="96" priority="67" stopIfTrue="1">
      <formula>A5=0</formula>
    </cfRule>
  </conditionalFormatting>
  <conditionalFormatting sqref="B5:B54">
    <cfRule type="expression" dxfId="95" priority="68" stopIfTrue="1">
      <formula>J5=1</formula>
    </cfRule>
    <cfRule type="expression" dxfId="94" priority="69" stopIfTrue="1">
      <formula>J5=2</formula>
    </cfRule>
    <cfRule type="expression" dxfId="93" priority="70" stopIfTrue="1">
      <formula>J5=3</formula>
    </cfRule>
  </conditionalFormatting>
  <conditionalFormatting sqref="AC5:AC54">
    <cfRule type="expression" dxfId="92" priority="71" stopIfTrue="1">
      <formula>A5=0</formula>
    </cfRule>
  </conditionalFormatting>
  <conditionalFormatting sqref="I5:I54">
    <cfRule type="expression" dxfId="91" priority="78" stopIfTrue="1">
      <formula>A5=0</formula>
    </cfRule>
    <cfRule type="expression" dxfId="90" priority="79" stopIfTrue="1">
      <formula>I5&gt;150</formula>
    </cfRule>
    <cfRule type="expression" dxfId="89" priority="80" stopIfTrue="1">
      <formula>I5&lt;-150</formula>
    </cfRule>
  </conditionalFormatting>
  <conditionalFormatting sqref="R5:R54">
    <cfRule type="expression" dxfId="88" priority="81" stopIfTrue="1">
      <formula>A5=0</formula>
    </cfRule>
    <cfRule type="expression" dxfId="87" priority="82" stopIfTrue="1">
      <formula>R5=99</formula>
    </cfRule>
  </conditionalFormatting>
  <conditionalFormatting sqref="T5:T54">
    <cfRule type="expression" dxfId="86" priority="83" stopIfTrue="1">
      <formula>A5=0</formula>
    </cfRule>
    <cfRule type="expression" dxfId="85" priority="84" stopIfTrue="1">
      <formula>T5=99</formula>
    </cfRule>
  </conditionalFormatting>
  <conditionalFormatting sqref="V5:V54">
    <cfRule type="expression" dxfId="84" priority="85" stopIfTrue="1">
      <formula>A5=0</formula>
    </cfRule>
    <cfRule type="expression" dxfId="83" priority="86" stopIfTrue="1">
      <formula>V5=99</formula>
    </cfRule>
  </conditionalFormatting>
  <conditionalFormatting sqref="X5:X54">
    <cfRule type="expression" dxfId="82" priority="87" stopIfTrue="1">
      <formula>A5=0</formula>
    </cfRule>
    <cfRule type="expression" dxfId="81" priority="88" stopIfTrue="1">
      <formula>X5=99</formula>
    </cfRule>
  </conditionalFormatting>
  <conditionalFormatting sqref="Z5:Z54">
    <cfRule type="expression" dxfId="80" priority="89" stopIfTrue="1">
      <formula>A5=0</formula>
    </cfRule>
    <cfRule type="expression" dxfId="79" priority="90" stopIfTrue="1">
      <formula>Z5=99</formula>
    </cfRule>
  </conditionalFormatting>
  <conditionalFormatting sqref="AB5:AB54">
    <cfRule type="expression" dxfId="78" priority="91" stopIfTrue="1">
      <formula>A5=0</formula>
    </cfRule>
    <cfRule type="expression" dxfId="77" priority="92" stopIfTrue="1">
      <formula>AB5=99</formula>
    </cfRule>
  </conditionalFormatting>
  <conditionalFormatting sqref="AG5:AG54">
    <cfRule type="expression" dxfId="76" priority="105" stopIfTrue="1">
      <formula>A5=0</formula>
    </cfRule>
  </conditionalFormatting>
  <conditionalFormatting sqref="AH5:AH54">
    <cfRule type="expression" dxfId="75" priority="106" stopIfTrue="1">
      <formula>A5=0</formula>
    </cfRule>
  </conditionalFormatting>
  <conditionalFormatting sqref="AI5:AI54">
    <cfRule type="expression" dxfId="74" priority="107" stopIfTrue="1">
      <formula>A5=0</formula>
    </cfRule>
  </conditionalFormatting>
  <conditionalFormatting sqref="AJ5:AJ54">
    <cfRule type="expression" dxfId="73" priority="108" stopIfTrue="1">
      <formula>A5=0</formula>
    </cfRule>
  </conditionalFormatting>
  <conditionalFormatting sqref="AK5:AK54">
    <cfRule type="expression" dxfId="72" priority="109" stopIfTrue="1">
      <formula>A5=0</formula>
    </cfRule>
  </conditionalFormatting>
  <conditionalFormatting sqref="AL5:AL54">
    <cfRule type="expression" dxfId="71" priority="110" stopIfTrue="1">
      <formula>A5=0</formula>
    </cfRule>
  </conditionalFormatting>
  <conditionalFormatting sqref="AM5:AM54">
    <cfRule type="expression" dxfId="70" priority="111" stopIfTrue="1">
      <formula>A5=0</formula>
    </cfRule>
  </conditionalFormatting>
  <conditionalFormatting sqref="AO5:AO54">
    <cfRule type="expression" dxfId="69" priority="118" stopIfTrue="1">
      <formula>A5=0</formula>
    </cfRule>
  </conditionalFormatting>
  <conditionalFormatting sqref="AP5:AP54">
    <cfRule type="expression" dxfId="68" priority="119" stopIfTrue="1">
      <formula>A5=0</formula>
    </cfRule>
  </conditionalFormatting>
  <conditionalFormatting sqref="AQ5:AQ54">
    <cfRule type="expression" dxfId="67" priority="120" stopIfTrue="1">
      <formula>A5=0</formula>
    </cfRule>
  </conditionalFormatting>
  <conditionalFormatting sqref="AR5:AR54">
    <cfRule type="expression" dxfId="66" priority="121" stopIfTrue="1">
      <formula>A5=0</formula>
    </cfRule>
  </conditionalFormatting>
  <conditionalFormatting sqref="AS5:AS54">
    <cfRule type="expression" dxfId="65" priority="122" stopIfTrue="1">
      <formula>A5=0</formula>
    </cfRule>
  </conditionalFormatting>
  <conditionalFormatting sqref="AT5:AT54">
    <cfRule type="expression" dxfId="64" priority="123" stopIfTrue="1">
      <formula>A5=0</formula>
    </cfRule>
  </conditionalFormatting>
  <conditionalFormatting sqref="AU5:AU54">
    <cfRule type="expression" dxfId="63" priority="124" stopIfTrue="1">
      <formula>A5=0</formula>
    </cfRule>
  </conditionalFormatting>
  <conditionalFormatting sqref="AV5:AV54">
    <cfRule type="expression" dxfId="62" priority="131" stopIfTrue="1">
      <formula>A5=0</formula>
    </cfRule>
  </conditionalFormatting>
  <conditionalFormatting sqref="AW5:AW56">
    <cfRule type="expression" dxfId="61" priority="132" stopIfTrue="1">
      <formula>A5=0</formula>
    </cfRule>
  </conditionalFormatting>
  <conditionalFormatting sqref="AX5:AX56">
    <cfRule type="expression" dxfId="60" priority="133" stopIfTrue="1">
      <formula>A5=0</formula>
    </cfRule>
  </conditionalFormatting>
  <conditionalFormatting sqref="AY5:AY54">
    <cfRule type="expression" dxfId="59" priority="134" stopIfTrue="1">
      <formula>A5=0</formula>
    </cfRule>
  </conditionalFormatting>
  <conditionalFormatting sqref="K5:K54">
    <cfRule type="expression" dxfId="58" priority="135" stopIfTrue="1">
      <formula>A5=0</formula>
    </cfRule>
  </conditionalFormatting>
  <conditionalFormatting sqref="C60:K60">
    <cfRule type="expression" dxfId="57" priority="136" stopIfTrue="1">
      <formula>$C$60=0</formula>
    </cfRule>
  </conditionalFormatting>
  <conditionalFormatting sqref="Q60:AC60">
    <cfRule type="expression" dxfId="56" priority="137" stopIfTrue="1">
      <formula>$Q$60=0</formula>
    </cfRule>
  </conditionalFormatting>
  <conditionalFormatting sqref="Q3:AC3">
    <cfRule type="expression" dxfId="55" priority="138" stopIfTrue="1">
      <formula>$Q$3=0</formula>
    </cfRule>
  </conditionalFormatting>
  <conditionalFormatting sqref="J55:J56">
    <cfRule type="cellIs" dxfId="54" priority="139" stopIfTrue="1" operator="equal">
      <formula>1</formula>
    </cfRule>
    <cfRule type="cellIs" dxfId="53" priority="140" stopIfTrue="1" operator="equal">
      <formula>2</formula>
    </cfRule>
    <cfRule type="cellIs" dxfId="52" priority="141" stopIfTrue="1" operator="equal">
      <formula>3</formula>
    </cfRule>
  </conditionalFormatting>
  <conditionalFormatting sqref="H3">
    <cfRule type="cellIs" dxfId="51" priority="142" stopIfTrue="1" operator="equal">
      <formula>0</formula>
    </cfRule>
  </conditionalFormatting>
  <conditionalFormatting sqref="J55:J56">
    <cfRule type="expression" dxfId="50" priority="51" stopIfTrue="1">
      <formula>$J$6=0</formula>
    </cfRule>
  </conditionalFormatting>
  <conditionalFormatting sqref="J5">
    <cfRule type="expression" dxfId="49" priority="50" stopIfTrue="1">
      <formula>$J$5=0</formula>
    </cfRule>
  </conditionalFormatting>
  <conditionalFormatting sqref="J6">
    <cfRule type="expression" dxfId="48" priority="49" stopIfTrue="1">
      <formula>$J$6=0</formula>
    </cfRule>
  </conditionalFormatting>
  <conditionalFormatting sqref="J7">
    <cfRule type="expression" dxfId="47" priority="48" stopIfTrue="1">
      <formula>$J$7=0</formula>
    </cfRule>
  </conditionalFormatting>
  <conditionalFormatting sqref="J8">
    <cfRule type="expression" dxfId="46" priority="47" stopIfTrue="1">
      <formula>$J$8=0</formula>
    </cfRule>
  </conditionalFormatting>
  <conditionalFormatting sqref="J9">
    <cfRule type="expression" dxfId="45" priority="46" stopIfTrue="1">
      <formula>$J$9=0</formula>
    </cfRule>
  </conditionalFormatting>
  <conditionalFormatting sqref="J10">
    <cfRule type="expression" dxfId="44" priority="45" stopIfTrue="1">
      <formula>$J$10=0</formula>
    </cfRule>
  </conditionalFormatting>
  <conditionalFormatting sqref="J11">
    <cfRule type="expression" dxfId="43" priority="44" stopIfTrue="1">
      <formula>$J$11=0</formula>
    </cfRule>
  </conditionalFormatting>
  <conditionalFormatting sqref="J12">
    <cfRule type="expression" dxfId="42" priority="43" stopIfTrue="1">
      <formula>$J$12=0</formula>
    </cfRule>
  </conditionalFormatting>
  <conditionalFormatting sqref="J13">
    <cfRule type="expression" dxfId="41" priority="42" stopIfTrue="1">
      <formula>$J$13=0</formula>
    </cfRule>
  </conditionalFormatting>
  <conditionalFormatting sqref="J14">
    <cfRule type="expression" dxfId="40" priority="41" stopIfTrue="1">
      <formula>$J$14=0</formula>
    </cfRule>
  </conditionalFormatting>
  <conditionalFormatting sqref="J15">
    <cfRule type="expression" dxfId="39" priority="40" stopIfTrue="1">
      <formula>$J$15=0</formula>
    </cfRule>
  </conditionalFormatting>
  <conditionalFormatting sqref="J16">
    <cfRule type="expression" dxfId="38" priority="39" stopIfTrue="1">
      <formula>$J$16=0</formula>
    </cfRule>
  </conditionalFormatting>
  <conditionalFormatting sqref="J17">
    <cfRule type="expression" dxfId="37" priority="38" stopIfTrue="1">
      <formula>$J$17=0</formula>
    </cfRule>
  </conditionalFormatting>
  <conditionalFormatting sqref="J18">
    <cfRule type="expression" dxfId="36" priority="37" stopIfTrue="1">
      <formula>$J$18=0</formula>
    </cfRule>
  </conditionalFormatting>
  <conditionalFormatting sqref="J19">
    <cfRule type="expression" dxfId="35" priority="36" stopIfTrue="1">
      <formula>$J$19=0</formula>
    </cfRule>
  </conditionalFormatting>
  <conditionalFormatting sqref="J20">
    <cfRule type="expression" dxfId="34" priority="35" stopIfTrue="1">
      <formula>$J$20=0</formula>
    </cfRule>
  </conditionalFormatting>
  <conditionalFormatting sqref="J21">
    <cfRule type="expression" dxfId="33" priority="34" stopIfTrue="1">
      <formula>$J$21=0</formula>
    </cfRule>
  </conditionalFormatting>
  <conditionalFormatting sqref="J22">
    <cfRule type="expression" dxfId="32" priority="33" stopIfTrue="1">
      <formula>$J$22=0</formula>
    </cfRule>
  </conditionalFormatting>
  <conditionalFormatting sqref="J23">
    <cfRule type="expression" dxfId="31" priority="32" stopIfTrue="1">
      <formula>$J$23=0</formula>
    </cfRule>
  </conditionalFormatting>
  <conditionalFormatting sqref="J24">
    <cfRule type="expression" dxfId="30" priority="31" stopIfTrue="1">
      <formula>$J$24=0</formula>
    </cfRule>
  </conditionalFormatting>
  <conditionalFormatting sqref="J25">
    <cfRule type="expression" dxfId="29" priority="30" stopIfTrue="1">
      <formula>$J$25=0</formula>
    </cfRule>
  </conditionalFormatting>
  <conditionalFormatting sqref="J26">
    <cfRule type="expression" dxfId="28" priority="29" stopIfTrue="1">
      <formula>$J$26=0</formula>
    </cfRule>
  </conditionalFormatting>
  <conditionalFormatting sqref="J27">
    <cfRule type="expression" dxfId="27" priority="28" stopIfTrue="1">
      <formula>$J$27=0</formula>
    </cfRule>
  </conditionalFormatting>
  <conditionalFormatting sqref="J28">
    <cfRule type="expression" dxfId="26" priority="27" stopIfTrue="1">
      <formula>$J$28=0</formula>
    </cfRule>
  </conditionalFormatting>
  <conditionalFormatting sqref="J29">
    <cfRule type="expression" dxfId="25" priority="26" stopIfTrue="1">
      <formula>$J$29=0</formula>
    </cfRule>
  </conditionalFormatting>
  <conditionalFormatting sqref="J30">
    <cfRule type="expression" dxfId="24" priority="25" stopIfTrue="1">
      <formula>$J$30=0</formula>
    </cfRule>
  </conditionalFormatting>
  <conditionalFormatting sqref="J31">
    <cfRule type="expression" dxfId="23" priority="24" stopIfTrue="1">
      <formula>$J$31=0</formula>
    </cfRule>
  </conditionalFormatting>
  <conditionalFormatting sqref="J32">
    <cfRule type="expression" dxfId="22" priority="23" stopIfTrue="1">
      <formula>$J$32=0</formula>
    </cfRule>
  </conditionalFormatting>
  <conditionalFormatting sqref="J33">
    <cfRule type="expression" dxfId="21" priority="22" stopIfTrue="1">
      <formula>$J$33=0</formula>
    </cfRule>
  </conditionalFormatting>
  <conditionalFormatting sqref="J34">
    <cfRule type="expression" dxfId="20" priority="21" stopIfTrue="1">
      <formula>$J$34=0</formula>
    </cfRule>
  </conditionalFormatting>
  <conditionalFormatting sqref="J35">
    <cfRule type="expression" dxfId="19" priority="20" stopIfTrue="1">
      <formula>$J$35=0</formula>
    </cfRule>
  </conditionalFormatting>
  <conditionalFormatting sqref="J36">
    <cfRule type="expression" dxfId="18" priority="19" stopIfTrue="1">
      <formula>$J$36=0</formula>
    </cfRule>
  </conditionalFormatting>
  <conditionalFormatting sqref="J37">
    <cfRule type="expression" dxfId="17" priority="18" stopIfTrue="1">
      <formula>$J$37=0</formula>
    </cfRule>
  </conditionalFormatting>
  <conditionalFormatting sqref="J38">
    <cfRule type="expression" dxfId="16" priority="17" stopIfTrue="1">
      <formula>$J$38=0</formula>
    </cfRule>
  </conditionalFormatting>
  <conditionalFormatting sqref="J39">
    <cfRule type="expression" dxfId="15" priority="16" stopIfTrue="1">
      <formula>$J$39=0</formula>
    </cfRule>
  </conditionalFormatting>
  <conditionalFormatting sqref="J40">
    <cfRule type="expression" dxfId="14" priority="15" stopIfTrue="1">
      <formula>$J$40=0</formula>
    </cfRule>
  </conditionalFormatting>
  <conditionalFormatting sqref="J41">
    <cfRule type="expression" dxfId="13" priority="14" stopIfTrue="1">
      <formula>$J$41=0</formula>
    </cfRule>
  </conditionalFormatting>
  <conditionalFormatting sqref="J42">
    <cfRule type="expression" dxfId="12" priority="13" stopIfTrue="1">
      <formula>$J$42=0</formula>
    </cfRule>
  </conditionalFormatting>
  <conditionalFormatting sqref="J43">
    <cfRule type="expression" dxfId="11" priority="12" stopIfTrue="1">
      <formula>$J$43=0</formula>
    </cfRule>
  </conditionalFormatting>
  <conditionalFormatting sqref="J44">
    <cfRule type="expression" dxfId="10" priority="11" stopIfTrue="1">
      <formula>$J$44=0</formula>
    </cfRule>
  </conditionalFormatting>
  <conditionalFormatting sqref="J45">
    <cfRule type="expression" dxfId="9" priority="10" stopIfTrue="1">
      <formula>$J$45=0</formula>
    </cfRule>
  </conditionalFormatting>
  <conditionalFormatting sqref="J46">
    <cfRule type="expression" dxfId="8" priority="9" stopIfTrue="1">
      <formula>$J$46=0</formula>
    </cfRule>
  </conditionalFormatting>
  <conditionalFormatting sqref="J47">
    <cfRule type="expression" dxfId="7" priority="8" stopIfTrue="1">
      <formula>$J$47=0</formula>
    </cfRule>
  </conditionalFormatting>
  <conditionalFormatting sqref="J48">
    <cfRule type="expression" dxfId="6" priority="7" stopIfTrue="1">
      <formula>$J$48=0</formula>
    </cfRule>
  </conditionalFormatting>
  <conditionalFormatting sqref="J49">
    <cfRule type="expression" dxfId="5" priority="6" stopIfTrue="1">
      <formula>$J$49=0</formula>
    </cfRule>
  </conditionalFormatting>
  <conditionalFormatting sqref="J50">
    <cfRule type="expression" dxfId="4" priority="5" stopIfTrue="1">
      <formula>$J$50=0</formula>
    </cfRule>
  </conditionalFormatting>
  <conditionalFormatting sqref="J51">
    <cfRule type="expression" dxfId="3" priority="4" stopIfTrue="1">
      <formula>$J$51=0</formula>
    </cfRule>
  </conditionalFormatting>
  <conditionalFormatting sqref="J52">
    <cfRule type="expression" dxfId="2" priority="3" stopIfTrue="1">
      <formula>$J$53=0</formula>
    </cfRule>
  </conditionalFormatting>
  <conditionalFormatting sqref="J53">
    <cfRule type="expression" dxfId="1" priority="2" stopIfTrue="1">
      <formula>$J$53=0</formula>
    </cfRule>
  </conditionalFormatting>
  <conditionalFormatting sqref="J54">
    <cfRule type="expression" dxfId="0" priority="1" stopIfTrue="1">
      <formula>$J$54=0</formula>
    </cfRule>
  </conditionalFormatting>
  <printOptions horizontalCentered="1" verticalCentered="1"/>
  <pageMargins left="0.39370078740157483" right="0.19685039370078741" top="0.59055118110236227" bottom="0.59055118110236227" header="0" footer="0"/>
  <pageSetup paperSize="9" scale="95" orientation="landscape" r:id="rId1"/>
  <headerFooter alignWithMargins="0"/>
  <ignoredErrors>
    <ignoredError sqref="A5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svetlana tihomirova</dc:creator>
  <cp:keywords/>
  <dc:description/>
  <cp:lastModifiedBy/>
  <cp:revision/>
  <dcterms:created xsi:type="dcterms:W3CDTF">2014-04-04T19:47:39Z</dcterms:created>
  <dcterms:modified xsi:type="dcterms:W3CDTF">2025-11-10T19:09:14Z</dcterms:modified>
  <cp:category/>
  <cp:contentStatus/>
</cp:coreProperties>
</file>